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G:\p\NAV All Files 2006-2007\Monthly Portfolio\March 2023\MonthlyHalf yearly\Portfolio for sent\"/>
    </mc:Choice>
  </mc:AlternateContent>
  <bookViews>
    <workbookView xWindow="0" yWindow="0" windowWidth="20490" windowHeight="7770"/>
  </bookViews>
  <sheets>
    <sheet name="FF" sheetId="1" r:id="rId1"/>
  </sheets>
  <definedNames>
    <definedName name="_xlnm._FilterDatabase" localSheetId="0" hidden="1">FF!$A$3:$F$38</definedName>
    <definedName name="Afs">#REF!</definedName>
    <definedName name="_xlnm.Database">#REF!</definedName>
    <definedName name="EBLDB">#REF!</definedName>
    <definedName name="fl">#REF!</definedName>
    <definedName name="_xlnm.Print_Area" localSheetId="0">FF!$A$1:$E$25</definedName>
  </definedNames>
  <calcPr calcId="162913"/>
</workbook>
</file>

<file path=xl/calcChain.xml><?xml version="1.0" encoding="utf-8"?>
<calcChain xmlns="http://schemas.openxmlformats.org/spreadsheetml/2006/main">
  <c r="F32" i="1" l="1"/>
  <c r="D30" i="1"/>
  <c r="E29" i="1"/>
  <c r="E30" i="1" s="1"/>
  <c r="D27" i="1"/>
  <c r="E25" i="1"/>
  <c r="E24" i="1"/>
  <c r="D20" i="1"/>
  <c r="E19" i="1"/>
  <c r="E18" i="1"/>
  <c r="E17" i="1"/>
  <c r="E20" i="1" s="1"/>
  <c r="E16" i="1"/>
  <c r="E27" i="1"/>
  <c r="D32" i="1"/>
  <c r="D34" i="1" s="1"/>
  <c r="E34" i="1" s="1"/>
  <c r="E32" i="1" l="1"/>
  <c r="E36" i="1" s="1"/>
</calcChain>
</file>

<file path=xl/sharedStrings.xml><?xml version="1.0" encoding="utf-8"?>
<sst xmlns="http://schemas.openxmlformats.org/spreadsheetml/2006/main" count="93" uniqueCount="74">
  <si>
    <t xml:space="preserve">JM Dynamic Bond Fund (An open ended dynamic debt scheme investing across duration) A relatively high interest rate risk and moderate credit risk. </t>
  </si>
  <si>
    <t>Portfolio as on 31.03.2023</t>
  </si>
  <si>
    <t>Name of the Instruments</t>
  </si>
  <si>
    <t>Industry/Rating</t>
  </si>
  <si>
    <t>Quantity</t>
  </si>
  <si>
    <t>Market Value (Rs. In Lakhs)</t>
  </si>
  <si>
    <t>% age to NAV</t>
  </si>
  <si>
    <t>ISIN</t>
  </si>
  <si>
    <t>Yield %</t>
  </si>
  <si>
    <t>^YTC (AT1/Tier 2 bonds)</t>
  </si>
  <si>
    <t>DEBT INSTRUMENTS</t>
  </si>
  <si>
    <t>a) Listed/Awaiting Listing On  Stock Exchange</t>
  </si>
  <si>
    <t>NIL</t>
  </si>
  <si>
    <t>b) Privately Placed / Unlisted</t>
  </si>
  <si>
    <t>TERM DEPOSITS</t>
  </si>
  <si>
    <t>Deposits (Maturity not exceeding 91 days)</t>
  </si>
  <si>
    <t>Deposits (Placed as F &amp; O margin)</t>
  </si>
  <si>
    <t>GOVERNMENT SECURITIES</t>
  </si>
  <si>
    <t>7.38% Government of India Securities 2027 20/06/2027</t>
  </si>
  <si>
    <t>Sovereign</t>
  </si>
  <si>
    <t>IN0020220037</t>
  </si>
  <si>
    <t>7.26% Government of India Securities 2032 22/08/2032</t>
  </si>
  <si>
    <t>IN0020220060</t>
  </si>
  <si>
    <t>6.69% Government of India Securities 2024 27/06/2024</t>
  </si>
  <si>
    <t>IN0020220052</t>
  </si>
  <si>
    <t>5.63% Government of India Securities 2026 12/04/2026</t>
  </si>
  <si>
    <t>IN0020210012</t>
  </si>
  <si>
    <t>Sub Total:</t>
  </si>
  <si>
    <t>MONEY MARKET INSTRUMENTS</t>
  </si>
  <si>
    <t>Certificate of Deposit (CD) / Commercial Paper (CP)</t>
  </si>
  <si>
    <t>Kotak Mahindra Bank CD**</t>
  </si>
  <si>
    <t>CRISIL A1+</t>
  </si>
  <si>
    <t>INE237A162Q1</t>
  </si>
  <si>
    <t>Bank of Baroda CD</t>
  </si>
  <si>
    <t>IND A1+</t>
  </si>
  <si>
    <t>INE028A16CZ4</t>
  </si>
  <si>
    <t>Treasury Bills</t>
  </si>
  <si>
    <t>TREPS-Triparty Repo</t>
  </si>
  <si>
    <t/>
  </si>
  <si>
    <t>Total:</t>
  </si>
  <si>
    <t xml:space="preserve"> </t>
  </si>
  <si>
    <t>Net Current Assets</t>
  </si>
  <si>
    <t>Net Assets</t>
  </si>
  <si>
    <t>** Non Traded.</t>
  </si>
  <si>
    <t>Number of Instances of Deviation In valuation Of Securities as per Sebi circular ref no SEBI/HO/IMD/DF4/CIR/P/2019/102 dated September 24, 2019- Nil</t>
  </si>
  <si>
    <t>^ YTC i.e. Yield to Call is disclosed at security level only for Additional Tier 1 Bonds and Tier 2 Bonds issued by Banks as per AMFI Best Practices Notification 135/BP/91/2020-21 read with SEBI circular SEBI/HO/IMD/DF4/CIR/P/2021/034</t>
  </si>
  <si>
    <t>Where the scheme has invested in floating rate instruments and / or interest rate derivatives, the following disclaimer may be read in regard to such investment;</t>
  </si>
  <si>
    <t>"This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</si>
  <si>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This Product is suitable for investors who are seeking*</t>
  </si>
  <si>
    <t xml:space="preserve">• Regular Income over Medium Term to Long Term. </t>
  </si>
  <si>
    <t>• Investment in Debt and Money Market securities across maturities.</t>
  </si>
  <si>
    <t>*Investors should consult their financial advisers if in doubt about whether the product is suitable for them.</t>
  </si>
  <si>
    <t xml:space="preserve">         Riskometer of the scheme </t>
  </si>
  <si>
    <t>Potential Risk Class</t>
  </si>
  <si>
    <r>
      <t xml:space="preserve">Credit Risk </t>
    </r>
    <r>
      <rPr>
        <sz val="9"/>
        <color indexed="8"/>
        <rFont val="Symbol"/>
        <family val="1"/>
        <charset val="2"/>
      </rPr>
      <t>®</t>
    </r>
  </si>
  <si>
    <t>Relatively Low (Class A)</t>
  </si>
  <si>
    <t>Moderate (Class B)</t>
  </si>
  <si>
    <t>Relatively High (Class C)</t>
  </si>
  <si>
    <r>
      <t xml:space="preserve">Interest Rate Risk </t>
    </r>
    <r>
      <rPr>
        <sz val="9"/>
        <color indexed="8"/>
        <rFont val="Symbol"/>
        <family val="1"/>
        <charset val="2"/>
      </rPr>
      <t>¯</t>
    </r>
  </si>
  <si>
    <t>Relatively Low (Class I)</t>
  </si>
  <si>
    <t>Moderate (Class II)</t>
  </si>
  <si>
    <t>Relatively High Class (Class III)</t>
  </si>
  <si>
    <t>B-III</t>
  </si>
  <si>
    <t>Portfolio Information</t>
  </si>
  <si>
    <t>Scheme Name :</t>
  </si>
  <si>
    <t>Description (if any)</t>
  </si>
  <si>
    <t>Annualised Portfolio YTM* :</t>
  </si>
  <si>
    <t>Macaulay Duration</t>
  </si>
  <si>
    <t>Residual Maturity</t>
  </si>
  <si>
    <t xml:space="preserve">As on (Date) </t>
  </si>
  <si>
    <t>31.03.2023</t>
  </si>
  <si>
    <t xml:space="preserve">* in case of semi annual YTM,  it will be annualised </t>
  </si>
  <si>
    <t>CRISIL Dynamic  Bond Fund BIII Index #</t>
  </si>
  <si>
    <t>#The Benchmark of the scheme has been revised to CRISIL Dynamic Bond B-III Index w.e.f April 03,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</si>
</sst>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0.0000"/>
  </numFmts>
  <fonts count="17" x14ac:knownFonts="1">
    <font>
      <sz val="10"/>
      <name val="Arial"/>
      <family val="2"/>
    </font>
    <font>
      <sz val="10"/>
      <name val="Arial"/>
      <family val="2"/>
    </font>
    <font>
      <b/>
      <sz val="10"/>
      <color indexed="9"/>
      <name val="Times New Roman"/>
      <family val="1"/>
    </font>
    <font>
      <sz val="10"/>
      <name val="Times New Roman"/>
      <family val="1"/>
    </font>
    <font>
      <b/>
      <sz val="10"/>
      <name val="Times New Roman"/>
      <family val="1"/>
    </font>
    <font>
      <sz val="11"/>
      <name val="Calibri"/>
      <family val="2"/>
    </font>
    <font>
      <sz val="11"/>
      <color indexed="8"/>
      <name val="Calibri"/>
      <family val="2"/>
    </font>
    <font>
      <i/>
      <sz val="11"/>
      <color indexed="8"/>
      <name val="Calibri"/>
      <family val="2"/>
    </font>
    <font>
      <b/>
      <sz val="11"/>
      <color indexed="8"/>
      <name val="Calibri"/>
      <family val="2"/>
    </font>
    <font>
      <b/>
      <sz val="11"/>
      <color indexed="8"/>
      <name val="Times New Roman"/>
      <family val="1"/>
    </font>
    <font>
      <sz val="10"/>
      <color indexed="8"/>
      <name val="Tahoma"/>
      <family val="2"/>
    </font>
    <font>
      <sz val="11"/>
      <name val="Arial"/>
      <family val="2"/>
    </font>
    <font>
      <b/>
      <sz val="9"/>
      <color indexed="8"/>
      <name val="Tahoma"/>
      <family val="2"/>
    </font>
    <font>
      <sz val="10"/>
      <color indexed="8"/>
      <name val="Arial"/>
      <family val="2"/>
    </font>
    <font>
      <sz val="9"/>
      <color indexed="8"/>
      <name val="Symbol"/>
      <family val="1"/>
      <charset val="2"/>
    </font>
    <font>
      <sz val="9"/>
      <color indexed="8"/>
      <name val="Trebuchet MS"/>
      <family val="2"/>
    </font>
    <font>
      <sz val="8"/>
      <color indexed="8"/>
      <name val="Times New Roman"/>
      <family val="1"/>
    </font>
  </fonts>
  <fills count="4">
    <fill>
      <patternFill patternType="none"/>
    </fill>
    <fill>
      <patternFill patternType="gray125"/>
    </fill>
    <fill>
      <patternFill patternType="solid">
        <fgColor indexed="8"/>
        <bgColor indexed="64"/>
      </patternFill>
    </fill>
    <fill>
      <patternFill patternType="solid">
        <fgColor indexed="9"/>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s>
  <cellStyleXfs count="8">
    <xf numFmtId="0" fontId="0"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6" fillId="0" borderId="0"/>
    <xf numFmtId="0" fontId="6" fillId="0" borderId="0"/>
    <xf numFmtId="0" fontId="6" fillId="0" borderId="0"/>
  </cellStyleXfs>
  <cellXfs count="82">
    <xf numFmtId="0" fontId="0" fillId="0" borderId="0" xfId="0"/>
    <xf numFmtId="0" fontId="3" fillId="0" borderId="0" xfId="0" applyFont="1"/>
    <xf numFmtId="0" fontId="2" fillId="2" borderId="1" xfId="0" applyFont="1" applyFill="1" applyBorder="1" applyAlignment="1">
      <alignment horizontal="left"/>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165" fontId="4" fillId="0" borderId="2" xfId="1" applyNumberFormat="1" applyFont="1" applyFill="1" applyBorder="1" applyAlignment="1">
      <alignment horizontal="center" vertical="center"/>
    </xf>
    <xf numFmtId="0" fontId="4" fillId="0" borderId="2" xfId="0" applyFont="1" applyBorder="1" applyAlignment="1">
      <alignment horizontal="center"/>
    </xf>
    <xf numFmtId="0" fontId="4" fillId="0" borderId="2" xfId="0" applyFont="1" applyBorder="1" applyAlignment="1">
      <alignment horizontal="center" wrapText="1"/>
    </xf>
    <xf numFmtId="0" fontId="3" fillId="0" borderId="0" xfId="0" applyFont="1" applyAlignment="1">
      <alignment horizontal="center"/>
    </xf>
    <xf numFmtId="0" fontId="4" fillId="0" borderId="2" xfId="0" applyFont="1" applyFill="1" applyBorder="1" applyAlignment="1">
      <alignment wrapText="1"/>
    </xf>
    <xf numFmtId="0" fontId="4" fillId="0" borderId="2" xfId="0" applyFont="1" applyFill="1" applyBorder="1" applyAlignment="1">
      <alignment horizontal="left" wrapText="1"/>
    </xf>
    <xf numFmtId="165" fontId="4" fillId="0" borderId="2" xfId="1" applyNumberFormat="1" applyFont="1" applyFill="1" applyBorder="1"/>
    <xf numFmtId="164" fontId="4" fillId="0" borderId="2" xfId="1" applyFont="1" applyFill="1" applyBorder="1" applyAlignment="1">
      <alignment horizontal="right"/>
    </xf>
    <xf numFmtId="0" fontId="3" fillId="0" borderId="2" xfId="0" applyFont="1" applyFill="1" applyBorder="1" applyAlignment="1">
      <alignment horizontal="right"/>
    </xf>
    <xf numFmtId="166" fontId="3" fillId="0" borderId="2" xfId="0" applyNumberFormat="1" applyFont="1" applyBorder="1"/>
    <xf numFmtId="166" fontId="3" fillId="0" borderId="2" xfId="0" applyNumberFormat="1" applyFont="1" applyFill="1" applyBorder="1"/>
    <xf numFmtId="0" fontId="3" fillId="0" borderId="0" xfId="0" applyFont="1" applyFill="1"/>
    <xf numFmtId="164" fontId="3" fillId="0" borderId="2" xfId="1" applyFont="1" applyFill="1" applyBorder="1" applyAlignment="1">
      <alignment horizontal="right"/>
    </xf>
    <xf numFmtId="165" fontId="4" fillId="0" borderId="2" xfId="1" applyNumberFormat="1" applyFont="1" applyFill="1" applyBorder="1" applyAlignment="1">
      <alignment horizontal="right"/>
    </xf>
    <xf numFmtId="0" fontId="3" fillId="0" borderId="2" xfId="0" applyFont="1" applyBorder="1"/>
    <xf numFmtId="4" fontId="3" fillId="0" borderId="2" xfId="0" applyNumberFormat="1" applyFont="1" applyFill="1" applyBorder="1" applyAlignment="1">
      <alignment wrapText="1"/>
    </xf>
    <xf numFmtId="0" fontId="3" fillId="0" borderId="2" xfId="0" applyFont="1" applyFill="1" applyBorder="1" applyAlignment="1">
      <alignment wrapText="1"/>
    </xf>
    <xf numFmtId="165" fontId="3" fillId="0" borderId="2" xfId="1" applyNumberFormat="1" applyFont="1" applyFill="1" applyBorder="1"/>
    <xf numFmtId="164" fontId="3" fillId="0" borderId="2" xfId="1" applyFont="1" applyFill="1" applyBorder="1"/>
    <xf numFmtId="4" fontId="4" fillId="0" borderId="2" xfId="1" applyNumberFormat="1" applyFont="1" applyFill="1" applyBorder="1" applyAlignment="1">
      <alignment horizontal="right"/>
    </xf>
    <xf numFmtId="4" fontId="4" fillId="0" borderId="2" xfId="0" applyNumberFormat="1" applyFont="1" applyFill="1" applyBorder="1" applyAlignment="1">
      <alignment wrapText="1"/>
    </xf>
    <xf numFmtId="0" fontId="3" fillId="0" borderId="2" xfId="0" applyFont="1" applyFill="1" applyBorder="1" applyAlignment="1">
      <alignment horizontal="left" wrapText="1"/>
    </xf>
    <xf numFmtId="165" fontId="3" fillId="0" borderId="2" xfId="1" applyNumberFormat="1" applyFont="1" applyFill="1" applyBorder="1" applyAlignment="1">
      <alignment horizontal="right"/>
    </xf>
    <xf numFmtId="4" fontId="4" fillId="0" borderId="2" xfId="0" applyNumberFormat="1" applyFont="1" applyFill="1" applyBorder="1" applyAlignment="1">
      <alignment horizontal="right"/>
    </xf>
    <xf numFmtId="0" fontId="3" fillId="0" borderId="0" xfId="0" applyFont="1" applyFill="1" applyBorder="1" applyAlignment="1">
      <alignment horizontal="right"/>
    </xf>
    <xf numFmtId="0" fontId="4" fillId="0" borderId="0" xfId="0" applyFont="1" applyFill="1" applyBorder="1" applyAlignment="1">
      <alignment wrapText="1"/>
    </xf>
    <xf numFmtId="0" fontId="4" fillId="0" borderId="0" xfId="0" applyFont="1" applyFill="1" applyBorder="1" applyAlignment="1">
      <alignment horizontal="left" wrapText="1"/>
    </xf>
    <xf numFmtId="165" fontId="4" fillId="0" borderId="0" xfId="1" applyNumberFormat="1" applyFont="1" applyFill="1" applyBorder="1" applyAlignment="1">
      <alignment horizontal="right"/>
    </xf>
    <xf numFmtId="164" fontId="4" fillId="0" borderId="0" xfId="1" applyFont="1" applyFill="1" applyBorder="1" applyAlignment="1">
      <alignment horizontal="right"/>
    </xf>
    <xf numFmtId="0" fontId="3" fillId="0" borderId="0" xfId="3" applyFont="1" applyFill="1" applyBorder="1" applyAlignment="1">
      <alignment wrapText="1"/>
    </xf>
    <xf numFmtId="0" fontId="4" fillId="0" borderId="0" xfId="3" applyFont="1" applyFill="1" applyBorder="1" applyAlignment="1">
      <alignment horizontal="left" wrapText="1"/>
    </xf>
    <xf numFmtId="165" fontId="4" fillId="0" borderId="0" xfId="2" applyNumberFormat="1" applyFont="1" applyFill="1" applyBorder="1" applyAlignment="1">
      <alignment horizontal="right"/>
    </xf>
    <xf numFmtId="0" fontId="3" fillId="0" borderId="0" xfId="3" applyFont="1" applyFill="1" applyAlignment="1">
      <alignment horizontal="right"/>
    </xf>
    <xf numFmtId="164" fontId="3" fillId="0" borderId="0" xfId="1" applyFont="1" applyFill="1" applyBorder="1" applyAlignment="1">
      <alignment horizontal="right"/>
    </xf>
    <xf numFmtId="0" fontId="3" fillId="0" borderId="0" xfId="3" applyFont="1" applyFill="1" applyAlignment="1">
      <alignment wrapText="1"/>
    </xf>
    <xf numFmtId="0" fontId="3" fillId="0" borderId="0" xfId="3" applyFont="1" applyFill="1" applyAlignment="1">
      <alignment horizontal="left" wrapText="1"/>
    </xf>
    <xf numFmtId="165" fontId="3" fillId="0" borderId="0" xfId="2" applyNumberFormat="1" applyFont="1" applyFill="1"/>
    <xf numFmtId="164" fontId="3" fillId="0" borderId="0" xfId="2" applyFont="1" applyFill="1" applyAlignment="1">
      <alignment horizontal="right"/>
    </xf>
    <xf numFmtId="0" fontId="8" fillId="0" borderId="0" xfId="5" applyFont="1"/>
    <xf numFmtId="0" fontId="2" fillId="0" borderId="0" xfId="3" applyFont="1" applyFill="1" applyBorder="1" applyAlignment="1">
      <alignment horizontal="left" wrapText="1"/>
    </xf>
    <xf numFmtId="0" fontId="6" fillId="0" borderId="0" xfId="5" applyBorder="1"/>
    <xf numFmtId="0" fontId="3" fillId="0" borderId="0" xfId="0" applyFont="1" applyAlignment="1">
      <alignment wrapText="1"/>
    </xf>
    <xf numFmtId="0" fontId="3" fillId="0" borderId="0" xfId="0" applyFont="1" applyAlignment="1">
      <alignment horizontal="left" wrapText="1"/>
    </xf>
    <xf numFmtId="165" fontId="3" fillId="0" borderId="0" xfId="1" applyNumberFormat="1" applyFont="1"/>
    <xf numFmtId="0" fontId="9" fillId="0" borderId="0" xfId="6" applyFont="1"/>
    <xf numFmtId="0" fontId="4" fillId="0" borderId="0" xfId="3" applyFont="1" applyFill="1" applyBorder="1" applyAlignment="1">
      <alignment horizontal="left"/>
    </xf>
    <xf numFmtId="0" fontId="10" fillId="0" borderId="0" xfId="0" applyNumberFormat="1" applyFont="1" applyFill="1" applyBorder="1"/>
    <xf numFmtId="0" fontId="13" fillId="0" borderId="0" xfId="0" applyFont="1" applyAlignment="1">
      <alignment vertical="top" wrapText="1"/>
    </xf>
    <xf numFmtId="0" fontId="12" fillId="0" borderId="3" xfId="0" applyFont="1" applyBorder="1" applyAlignment="1">
      <alignment vertical="center" wrapText="1"/>
    </xf>
    <xf numFmtId="0" fontId="3" fillId="0" borderId="0" xfId="0" applyFont="1" applyAlignment="1"/>
    <xf numFmtId="0" fontId="15" fillId="0" borderId="3" xfId="0" applyFont="1" applyBorder="1" applyAlignment="1">
      <alignment vertical="center" wrapText="1"/>
    </xf>
    <xf numFmtId="0" fontId="16" fillId="0" borderId="4" xfId="0" applyFont="1" applyBorder="1" applyAlignment="1">
      <alignment vertical="center" wrapText="1"/>
    </xf>
    <xf numFmtId="0" fontId="15" fillId="3" borderId="4" xfId="0" applyFont="1" applyFill="1" applyBorder="1" applyAlignment="1">
      <alignment horizontal="center" vertic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2" xfId="0" applyFont="1" applyBorder="1" applyAlignment="1">
      <alignment wrapText="1"/>
    </xf>
    <xf numFmtId="0" fontId="3" fillId="0" borderId="2" xfId="0" applyFont="1" applyBorder="1" applyAlignment="1">
      <alignment horizontal="left" wrapText="1"/>
    </xf>
    <xf numFmtId="166" fontId="3" fillId="0" borderId="2" xfId="0" applyNumberFormat="1" applyFont="1" applyFill="1" applyBorder="1" applyAlignment="1">
      <alignment horizontal="center" wrapText="1"/>
    </xf>
    <xf numFmtId="166" fontId="0" fillId="0" borderId="2" xfId="0" applyNumberFormat="1" applyBorder="1" applyAlignment="1">
      <alignment horizontal="center"/>
    </xf>
    <xf numFmtId="0" fontId="3" fillId="0" borderId="2" xfId="0" applyFont="1" applyFill="1" applyBorder="1" applyAlignment="1">
      <alignment horizontal="center" wrapText="1"/>
    </xf>
    <xf numFmtId="0" fontId="3" fillId="0" borderId="5" xfId="0" applyFont="1" applyBorder="1" applyAlignment="1">
      <alignment horizontal="left" wrapText="1"/>
    </xf>
    <xf numFmtId="0" fontId="3" fillId="0" borderId="6" xfId="0" applyFont="1" applyBorder="1" applyAlignment="1">
      <alignment horizontal="left" wrapText="1"/>
    </xf>
    <xf numFmtId="2" fontId="0" fillId="0" borderId="2" xfId="0" applyNumberFormat="1" applyFont="1" applyFill="1" applyBorder="1" applyAlignment="1">
      <alignment horizontal="center" wrapText="1"/>
    </xf>
    <xf numFmtId="0" fontId="2" fillId="2" borderId="1" xfId="0" applyFont="1" applyFill="1" applyBorder="1" applyAlignment="1">
      <alignment horizontal="left"/>
    </xf>
    <xf numFmtId="0" fontId="2" fillId="2" borderId="7" xfId="0" applyFont="1" applyFill="1" applyBorder="1" applyAlignment="1">
      <alignment horizontal="left" wrapText="1"/>
    </xf>
    <xf numFmtId="0" fontId="5" fillId="0" borderId="0" xfId="4" applyFont="1" applyAlignment="1">
      <alignment horizontal="left" vertical="top" wrapText="1"/>
    </xf>
    <xf numFmtId="0" fontId="11" fillId="0" borderId="8" xfId="0" applyFont="1" applyBorder="1" applyAlignment="1">
      <alignment horizont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3" xfId="0" applyFont="1" applyBorder="1" applyAlignment="1">
      <alignment horizontal="left" vertical="center" wrapText="1"/>
    </xf>
    <xf numFmtId="0" fontId="12" fillId="0" borderId="12" xfId="0" applyFont="1" applyBorder="1" applyAlignment="1">
      <alignment horizontal="left" vertical="top" wrapText="1"/>
    </xf>
    <xf numFmtId="0" fontId="12" fillId="0" borderId="3" xfId="0" applyFont="1" applyBorder="1" applyAlignment="1">
      <alignment horizontal="left" vertical="top" wrapText="1"/>
    </xf>
    <xf numFmtId="0" fontId="5" fillId="0" borderId="0" xfId="4" applyFont="1" applyAlignment="1">
      <alignment horizontal="left" wrapText="1"/>
    </xf>
    <xf numFmtId="0" fontId="7" fillId="0" borderId="0" xfId="7" applyFont="1" applyBorder="1" applyAlignment="1">
      <alignment horizontal="left" vertical="center" wrapText="1"/>
    </xf>
    <xf numFmtId="0" fontId="6" fillId="0" borderId="0" xfId="7" applyBorder="1" applyAlignment="1">
      <alignment horizontal="left" vertical="center"/>
    </xf>
  </cellXfs>
  <cellStyles count="8">
    <cellStyle name="Comma" xfId="1" builtinId="3"/>
    <cellStyle name="Comma 4 2" xfId="2"/>
    <cellStyle name="Normal" xfId="0" builtinId="0"/>
    <cellStyle name="Normal 2 2" xfId="3"/>
    <cellStyle name="Normal 2 3 2" xfId="4"/>
    <cellStyle name="Normal 4_FF" xfId="5"/>
    <cellStyle name="Normal 4_IF" xfId="6"/>
    <cellStyle name="Normal 4_LD"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514350</xdr:colOff>
      <xdr:row>49</xdr:row>
      <xdr:rowOff>76200</xdr:rowOff>
    </xdr:from>
    <xdr:to>
      <xdr:col>5</xdr:col>
      <xdr:colOff>695325</xdr:colOff>
      <xdr:row>62</xdr:row>
      <xdr:rowOff>95250</xdr:rowOff>
    </xdr:to>
    <xdr:pic>
      <xdr:nvPicPr>
        <xdr:cNvPr id="1025" name="Picture 5"/>
        <xdr:cNvPicPr>
          <a:picLocks noChangeAspect="1"/>
        </xdr:cNvPicPr>
      </xdr:nvPicPr>
      <xdr:blipFill>
        <a:blip xmlns:r="http://schemas.openxmlformats.org/officeDocument/2006/relationships" r:embed="rId1" cstate="print"/>
        <a:srcRect/>
        <a:stretch>
          <a:fillRect/>
        </a:stretch>
      </xdr:blipFill>
      <xdr:spPr bwMode="auto">
        <a:xfrm>
          <a:off x="5524500" y="9563100"/>
          <a:ext cx="3514725" cy="2152650"/>
        </a:xfrm>
        <a:prstGeom prst="rect">
          <a:avLst/>
        </a:prstGeom>
        <a:noFill/>
        <a:ln w="9525">
          <a:noFill/>
          <a:miter lim="800000"/>
          <a:headEnd/>
          <a:tailEnd/>
        </a:ln>
      </xdr:spPr>
    </xdr:pic>
    <xdr:clientData/>
  </xdr:twoCellAnchor>
  <xdr:twoCellAnchor editAs="oneCell">
    <xdr:from>
      <xdr:col>0</xdr:col>
      <xdr:colOff>47625</xdr:colOff>
      <xdr:row>49</xdr:row>
      <xdr:rowOff>152400</xdr:rowOff>
    </xdr:from>
    <xdr:to>
      <xdr:col>0</xdr:col>
      <xdr:colOff>3638550</xdr:colOff>
      <xdr:row>62</xdr:row>
      <xdr:rowOff>114300</xdr:rowOff>
    </xdr:to>
    <xdr:pic>
      <xdr:nvPicPr>
        <xdr:cNvPr id="1026" name="Picture 2"/>
        <xdr:cNvPicPr>
          <a:picLocks noChangeAspect="1"/>
        </xdr:cNvPicPr>
      </xdr:nvPicPr>
      <xdr:blipFill>
        <a:blip xmlns:r="http://schemas.openxmlformats.org/officeDocument/2006/relationships" r:embed="rId2" cstate="print"/>
        <a:srcRect/>
        <a:stretch>
          <a:fillRect/>
        </a:stretch>
      </xdr:blipFill>
      <xdr:spPr bwMode="auto">
        <a:xfrm>
          <a:off x="47625" y="9639300"/>
          <a:ext cx="3590925" cy="2095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1"/>
    <pageSetUpPr fitToPage="1"/>
  </sheetPr>
  <dimension ref="A1:J87"/>
  <sheetViews>
    <sheetView tabSelected="1" zoomScaleNormal="100" workbookViewId="0">
      <pane xSplit="1" ySplit="3" topLeftCell="B70" activePane="bottomRight" state="frozen"/>
      <selection activeCell="A88" sqref="A88:E89"/>
      <selection pane="topRight" activeCell="A88" sqref="A88:E89"/>
      <selection pane="bottomLeft" activeCell="A88" sqref="A88:E89"/>
      <selection pane="bottomRight" activeCell="A87" sqref="A87"/>
    </sheetView>
  </sheetViews>
  <sheetFormatPr defaultRowHeight="12.75" x14ac:dyDescent="0.2"/>
  <cols>
    <col min="1" max="1" width="56.42578125" style="46" bestFit="1" customWidth="1"/>
    <col min="2" max="2" width="18.7109375" style="47" customWidth="1"/>
    <col min="3" max="3" width="18" style="48" customWidth="1"/>
    <col min="4" max="4" width="16.28515625" style="1" customWidth="1"/>
    <col min="5" max="5" width="15.7109375" style="1" customWidth="1"/>
    <col min="6" max="6" width="13.85546875" style="1" customWidth="1"/>
    <col min="7" max="7" width="9.5703125" style="1" bestFit="1" customWidth="1"/>
    <col min="8" max="8" width="12.28515625" style="1" customWidth="1"/>
    <col min="9" max="16384" width="9.140625" style="1"/>
  </cols>
  <sheetData>
    <row r="1" spans="1:8" ht="15.75" customHeight="1" x14ac:dyDescent="0.2">
      <c r="A1" s="68" t="s">
        <v>0</v>
      </c>
      <c r="B1" s="68"/>
      <c r="C1" s="68"/>
      <c r="D1" s="68"/>
      <c r="E1" s="68"/>
      <c r="F1" s="68"/>
      <c r="G1" s="68"/>
      <c r="H1" s="68"/>
    </row>
    <row r="2" spans="1:8" x14ac:dyDescent="0.2">
      <c r="A2" s="69" t="s">
        <v>1</v>
      </c>
      <c r="B2" s="69"/>
      <c r="C2" s="69"/>
      <c r="D2" s="69"/>
      <c r="E2" s="69"/>
      <c r="F2" s="69"/>
      <c r="G2" s="2"/>
      <c r="H2" s="2"/>
    </row>
    <row r="3" spans="1:8" s="8" customFormat="1" ht="38.25" x14ac:dyDescent="0.2">
      <c r="A3" s="3" t="s">
        <v>2</v>
      </c>
      <c r="B3" s="4" t="s">
        <v>3</v>
      </c>
      <c r="C3" s="5" t="s">
        <v>4</v>
      </c>
      <c r="D3" s="3" t="s">
        <v>5</v>
      </c>
      <c r="E3" s="3" t="s">
        <v>6</v>
      </c>
      <c r="F3" s="3" t="s">
        <v>7</v>
      </c>
      <c r="G3" s="6" t="s">
        <v>8</v>
      </c>
      <c r="H3" s="7" t="s">
        <v>9</v>
      </c>
    </row>
    <row r="4" spans="1:8" s="16" customFormat="1" x14ac:dyDescent="0.2">
      <c r="A4" s="9" t="s">
        <v>10</v>
      </c>
      <c r="B4" s="10"/>
      <c r="C4" s="11"/>
      <c r="D4" s="12"/>
      <c r="E4" s="12"/>
      <c r="F4" s="13"/>
      <c r="G4" s="14"/>
      <c r="H4" s="15"/>
    </row>
    <row r="5" spans="1:8" s="16" customFormat="1" x14ac:dyDescent="0.2">
      <c r="A5" s="9" t="s">
        <v>11</v>
      </c>
      <c r="B5" s="10"/>
      <c r="C5" s="11"/>
      <c r="D5" s="12" t="s">
        <v>12</v>
      </c>
      <c r="E5" s="12" t="s">
        <v>12</v>
      </c>
      <c r="F5" s="17"/>
      <c r="G5" s="14"/>
      <c r="H5" s="15"/>
    </row>
    <row r="6" spans="1:8" s="16" customFormat="1" x14ac:dyDescent="0.2">
      <c r="A6" s="9"/>
      <c r="B6" s="10"/>
      <c r="C6" s="18"/>
      <c r="D6" s="17"/>
      <c r="E6" s="17"/>
      <c r="F6" s="17"/>
      <c r="G6" s="19"/>
      <c r="H6" s="15"/>
    </row>
    <row r="7" spans="1:8" s="16" customFormat="1" x14ac:dyDescent="0.2">
      <c r="A7" s="9" t="s">
        <v>13</v>
      </c>
      <c r="B7" s="10"/>
      <c r="C7" s="18"/>
      <c r="D7" s="12" t="s">
        <v>12</v>
      </c>
      <c r="E7" s="12" t="s">
        <v>12</v>
      </c>
      <c r="F7" s="13"/>
      <c r="G7" s="19"/>
      <c r="H7" s="15"/>
    </row>
    <row r="8" spans="1:8" s="16" customFormat="1" x14ac:dyDescent="0.2">
      <c r="A8" s="9"/>
      <c r="B8" s="10"/>
      <c r="C8" s="18"/>
      <c r="D8" s="12"/>
      <c r="E8" s="12"/>
      <c r="F8" s="12"/>
      <c r="G8" s="19"/>
      <c r="H8" s="15"/>
    </row>
    <row r="9" spans="1:8" s="16" customFormat="1" x14ac:dyDescent="0.2">
      <c r="A9" s="9" t="s">
        <v>14</v>
      </c>
      <c r="B9" s="10"/>
      <c r="C9" s="18"/>
      <c r="D9" s="12"/>
      <c r="E9" s="12"/>
      <c r="F9" s="12"/>
      <c r="G9" s="19"/>
      <c r="H9" s="15"/>
    </row>
    <row r="10" spans="1:8" s="16" customFormat="1" x14ac:dyDescent="0.2">
      <c r="A10" s="9"/>
      <c r="B10" s="10"/>
      <c r="C10" s="18"/>
      <c r="D10" s="12"/>
      <c r="E10" s="12"/>
      <c r="F10" s="12"/>
      <c r="G10" s="19"/>
      <c r="H10" s="15"/>
    </row>
    <row r="11" spans="1:8" s="16" customFormat="1" x14ac:dyDescent="0.2">
      <c r="A11" s="9" t="s">
        <v>15</v>
      </c>
      <c r="B11" s="10"/>
      <c r="C11" s="18"/>
      <c r="D11" s="12" t="s">
        <v>12</v>
      </c>
      <c r="E11" s="12" t="s">
        <v>12</v>
      </c>
      <c r="F11" s="12"/>
      <c r="G11" s="19"/>
      <c r="H11" s="15"/>
    </row>
    <row r="12" spans="1:8" s="16" customFormat="1" x14ac:dyDescent="0.2">
      <c r="A12" s="9"/>
      <c r="B12" s="10"/>
      <c r="C12" s="18"/>
      <c r="D12" s="12"/>
      <c r="E12" s="12"/>
      <c r="F12" s="12"/>
      <c r="G12" s="19"/>
      <c r="H12" s="15"/>
    </row>
    <row r="13" spans="1:8" s="16" customFormat="1" x14ac:dyDescent="0.2">
      <c r="A13" s="9" t="s">
        <v>16</v>
      </c>
      <c r="B13" s="10"/>
      <c r="C13" s="18"/>
      <c r="D13" s="12" t="s">
        <v>12</v>
      </c>
      <c r="E13" s="12" t="s">
        <v>12</v>
      </c>
      <c r="F13" s="12"/>
      <c r="G13" s="19"/>
      <c r="H13" s="15"/>
    </row>
    <row r="14" spans="1:8" s="16" customFormat="1" x14ac:dyDescent="0.2">
      <c r="A14" s="9"/>
      <c r="B14" s="10"/>
      <c r="C14" s="18"/>
      <c r="D14" s="12"/>
      <c r="E14" s="12"/>
      <c r="F14" s="12"/>
      <c r="G14" s="19"/>
      <c r="H14" s="15"/>
    </row>
    <row r="15" spans="1:8" s="16" customFormat="1" x14ac:dyDescent="0.2">
      <c r="A15" s="9" t="s">
        <v>17</v>
      </c>
      <c r="B15" s="10"/>
      <c r="C15" s="18"/>
      <c r="D15" s="12"/>
      <c r="E15" s="12"/>
      <c r="F15" s="12"/>
      <c r="G15" s="19"/>
      <c r="H15" s="15"/>
    </row>
    <row r="16" spans="1:8" s="16" customFormat="1" x14ac:dyDescent="0.2">
      <c r="A16" s="20" t="s">
        <v>18</v>
      </c>
      <c r="B16" s="21" t="s">
        <v>19</v>
      </c>
      <c r="C16" s="22">
        <v>1700000</v>
      </c>
      <c r="D16" s="23">
        <v>1711.8558</v>
      </c>
      <c r="E16" s="23">
        <f>(+D16/$D$36*100)</f>
        <v>39.459969409153594</v>
      </c>
      <c r="F16" s="23" t="s">
        <v>20</v>
      </c>
      <c r="G16" s="14">
        <v>7.181</v>
      </c>
      <c r="H16" s="15"/>
    </row>
    <row r="17" spans="1:8" s="16" customFormat="1" x14ac:dyDescent="0.2">
      <c r="A17" s="20" t="s">
        <v>21</v>
      </c>
      <c r="B17" s="21" t="s">
        <v>19</v>
      </c>
      <c r="C17" s="22">
        <v>1300000</v>
      </c>
      <c r="D17" s="23">
        <v>1295.0951</v>
      </c>
      <c r="E17" s="23">
        <f>(+D17/$D$36*100)</f>
        <v>29.853223050647554</v>
      </c>
      <c r="F17" s="23" t="s">
        <v>22</v>
      </c>
      <c r="G17" s="14">
        <v>7.3146000000000004</v>
      </c>
      <c r="H17" s="15"/>
    </row>
    <row r="18" spans="1:8" s="16" customFormat="1" x14ac:dyDescent="0.2">
      <c r="A18" s="20" t="s">
        <v>23</v>
      </c>
      <c r="B18" s="21" t="s">
        <v>19</v>
      </c>
      <c r="C18" s="22">
        <v>400000</v>
      </c>
      <c r="D18" s="23">
        <v>397.85079999999999</v>
      </c>
      <c r="E18" s="23">
        <f>(+D18/$D$36*100)</f>
        <v>9.1708544594744978</v>
      </c>
      <c r="F18" s="23" t="s">
        <v>24</v>
      </c>
      <c r="G18" s="14">
        <v>7.1383000000000001</v>
      </c>
      <c r="H18" s="15"/>
    </row>
    <row r="19" spans="1:8" s="16" customFormat="1" x14ac:dyDescent="0.2">
      <c r="A19" s="20" t="s">
        <v>25</v>
      </c>
      <c r="B19" s="21" t="s">
        <v>19</v>
      </c>
      <c r="C19" s="22">
        <v>200000</v>
      </c>
      <c r="D19" s="23">
        <v>191.81280000000001</v>
      </c>
      <c r="E19" s="23">
        <f>(+D19/$D$36*100)</f>
        <v>4.4214747645707639</v>
      </c>
      <c r="F19" s="23" t="s">
        <v>26</v>
      </c>
      <c r="G19" s="14">
        <v>7.1554000000000002</v>
      </c>
      <c r="H19" s="15"/>
    </row>
    <row r="20" spans="1:8" s="16" customFormat="1" x14ac:dyDescent="0.2">
      <c r="A20" s="9" t="s">
        <v>27</v>
      </c>
      <c r="B20" s="10"/>
      <c r="C20" s="18"/>
      <c r="D20" s="12">
        <f>IF(ISERROR(SUM(D16:D19)),0,SUM(D16:D19))</f>
        <v>3596.6145000000001</v>
      </c>
      <c r="E20" s="12">
        <f>IF(ISERROR(SUM(E16:E19)),0,SUM(E16:E19))</f>
        <v>82.905521683846402</v>
      </c>
      <c r="F20" s="24"/>
      <c r="G20" s="19"/>
      <c r="H20" s="15"/>
    </row>
    <row r="21" spans="1:8" s="16" customFormat="1" x14ac:dyDescent="0.2">
      <c r="A21" s="9"/>
      <c r="B21" s="10"/>
      <c r="C21" s="18"/>
      <c r="D21" s="12"/>
      <c r="E21" s="12"/>
      <c r="F21" s="12"/>
      <c r="G21" s="19"/>
      <c r="H21" s="15"/>
    </row>
    <row r="22" spans="1:8" s="16" customFormat="1" x14ac:dyDescent="0.2">
      <c r="A22" s="9" t="s">
        <v>28</v>
      </c>
      <c r="B22" s="10"/>
      <c r="C22" s="18"/>
      <c r="D22" s="12"/>
      <c r="E22" s="12"/>
      <c r="F22" s="13"/>
      <c r="G22" s="19"/>
      <c r="H22" s="15"/>
    </row>
    <row r="23" spans="1:8" s="16" customFormat="1" x14ac:dyDescent="0.2">
      <c r="A23" s="9" t="s">
        <v>29</v>
      </c>
      <c r="B23" s="10"/>
      <c r="C23" s="18"/>
      <c r="D23" s="12"/>
      <c r="E23" s="12"/>
      <c r="F23" s="13"/>
      <c r="G23" s="19"/>
      <c r="H23" s="15"/>
    </row>
    <row r="24" spans="1:8" s="16" customFormat="1" x14ac:dyDescent="0.2">
      <c r="A24" s="20" t="s">
        <v>30</v>
      </c>
      <c r="B24" s="21" t="s">
        <v>31</v>
      </c>
      <c r="C24" s="22">
        <v>60</v>
      </c>
      <c r="D24" s="23">
        <v>291.08100000000002</v>
      </c>
      <c r="E24" s="23">
        <f>(+D24/$D$36*100)</f>
        <v>6.7097049620568727</v>
      </c>
      <c r="F24" s="23" t="s">
        <v>32</v>
      </c>
      <c r="G24" s="14">
        <v>7.3098999999999998</v>
      </c>
      <c r="H24" s="15"/>
    </row>
    <row r="25" spans="1:8" s="16" customFormat="1" x14ac:dyDescent="0.2">
      <c r="A25" s="20" t="s">
        <v>33</v>
      </c>
      <c r="B25" s="21" t="s">
        <v>34</v>
      </c>
      <c r="C25" s="22">
        <v>20</v>
      </c>
      <c r="D25" s="23">
        <v>95.280600000000007</v>
      </c>
      <c r="E25" s="23">
        <f>(+D25/$D$36*100)</f>
        <v>2.1963120732983468</v>
      </c>
      <c r="F25" s="23" t="s">
        <v>35</v>
      </c>
      <c r="G25" s="14">
        <v>7.4398999999999997</v>
      </c>
      <c r="H25" s="15"/>
    </row>
    <row r="26" spans="1:8" s="16" customFormat="1" x14ac:dyDescent="0.2">
      <c r="A26" s="25" t="s">
        <v>36</v>
      </c>
      <c r="B26" s="21"/>
      <c r="C26" s="22"/>
      <c r="D26" s="23"/>
      <c r="E26" s="23"/>
      <c r="F26" s="23"/>
      <c r="G26" s="19"/>
      <c r="H26" s="15"/>
    </row>
    <row r="27" spans="1:8" s="16" customFormat="1" x14ac:dyDescent="0.2">
      <c r="A27" s="9" t="s">
        <v>27</v>
      </c>
      <c r="B27" s="26"/>
      <c r="C27" s="27"/>
      <c r="D27" s="12">
        <f>IF(ISERROR(SUM(D24:D26)),0,SUM(D24:D26))</f>
        <v>386.36160000000001</v>
      </c>
      <c r="E27" s="12">
        <f>IF(ISERROR(SUM(E24:E26)),0,SUM(E24:E26))</f>
        <v>8.9060170353552195</v>
      </c>
      <c r="F27" s="28"/>
      <c r="G27" s="19"/>
      <c r="H27" s="15"/>
    </row>
    <row r="28" spans="1:8" s="16" customFormat="1" x14ac:dyDescent="0.2">
      <c r="A28" s="9"/>
      <c r="B28" s="26"/>
      <c r="C28" s="27"/>
      <c r="D28" s="12"/>
      <c r="E28" s="12"/>
      <c r="F28" s="28"/>
      <c r="G28" s="19"/>
      <c r="H28" s="15"/>
    </row>
    <row r="29" spans="1:8" s="16" customFormat="1" x14ac:dyDescent="0.2">
      <c r="A29" s="20" t="s">
        <v>37</v>
      </c>
      <c r="B29" s="21"/>
      <c r="C29" s="22">
        <v>0</v>
      </c>
      <c r="D29" s="23">
        <v>211.34531170000002</v>
      </c>
      <c r="E29" s="23">
        <f>(+D29/$D$36*100)</f>
        <v>4.871718479120748</v>
      </c>
      <c r="F29" s="23" t="s">
        <v>38</v>
      </c>
      <c r="G29" s="19">
        <v>6.7727000000000004</v>
      </c>
      <c r="H29" s="15"/>
    </row>
    <row r="30" spans="1:8" s="16" customFormat="1" x14ac:dyDescent="0.2">
      <c r="A30" s="9" t="s">
        <v>27</v>
      </c>
      <c r="B30" s="10"/>
      <c r="C30" s="18"/>
      <c r="D30" s="12">
        <f>IF(ISERROR(SUM(D29:D29)),0,SUM(D29:D29))</f>
        <v>211.34531170000002</v>
      </c>
      <c r="E30" s="12">
        <f>IF(ISERROR(SUM(E29:E29)),0,SUM(E29:E29))</f>
        <v>4.871718479120748</v>
      </c>
      <c r="F30" s="23"/>
      <c r="G30" s="19"/>
      <c r="H30" s="15"/>
    </row>
    <row r="31" spans="1:8" s="16" customFormat="1" x14ac:dyDescent="0.2">
      <c r="A31" s="9"/>
      <c r="B31" s="10"/>
      <c r="C31" s="18"/>
      <c r="D31" s="12"/>
      <c r="E31" s="12"/>
      <c r="F31" s="13"/>
      <c r="G31" s="19"/>
      <c r="H31" s="15"/>
    </row>
    <row r="32" spans="1:8" s="16" customFormat="1" x14ac:dyDescent="0.2">
      <c r="A32" s="9" t="s">
        <v>39</v>
      </c>
      <c r="B32" s="10"/>
      <c r="C32" s="18" t="s">
        <v>40</v>
      </c>
      <c r="D32" s="12">
        <f>+IF(ISERROR(#REF!),0,#REF!)+IF(ISERROR(D30),0,D30)+IF(ISERROR(#REF!),0,#REF!)+IF(ISERROR(#REF!),0,#REF!)+IF(ISERROR(D20),0,D20)+IF(ISERROR(D27),0,D27)+IF(ISERROR(#REF!),0,#REF!)+IF(ISERROR(#REF!),0,#REF!)+IF(ISERROR(#REF!),0,#REF!)</f>
        <v>4194.3214116999998</v>
      </c>
      <c r="E32" s="12">
        <f>+IF(ISERROR(#REF!),0,#REF!)+IF(ISERROR(E30),0,E30)+IF(ISERROR(#REF!),0,#REF!)+IF(ISERROR(#REF!),0,#REF!)+IF(ISERROR(E20),0,E20)+IF(ISERROR(E27),0,E27)+IF(ISERROR(#REF!),0,#REF!)+IF(ISERROR(#REF!),0,#REF!)+IF(ISERROR(#REF!),0,#REF!)</f>
        <v>96.683257198322366</v>
      </c>
      <c r="F32" s="12">
        <f>+IF(ISERROR(#REF!),0,#REF!)+IF(ISERROR(F30),0,F30)+IF(ISERROR(#REF!),0,#REF!)+IF(ISERROR(#REF!),0,#REF!)+IF(ISERROR(#REF!),0,#REF!)+IF(ISERROR(F27),0,F27)+IF(ISERROR(#REF!),0,#REF!)</f>
        <v>0</v>
      </c>
      <c r="G32" s="19"/>
      <c r="H32" s="15"/>
    </row>
    <row r="33" spans="1:8" s="16" customFormat="1" x14ac:dyDescent="0.2">
      <c r="A33" s="9"/>
      <c r="B33" s="10"/>
      <c r="C33" s="18"/>
      <c r="D33" s="12"/>
      <c r="E33" s="12"/>
      <c r="F33" s="29"/>
      <c r="G33" s="29"/>
      <c r="H33" s="29"/>
    </row>
    <row r="34" spans="1:8" s="16" customFormat="1" x14ac:dyDescent="0.2">
      <c r="A34" s="9" t="s">
        <v>41</v>
      </c>
      <c r="B34" s="10"/>
      <c r="C34" s="18"/>
      <c r="D34" s="12">
        <f>+D36-D32</f>
        <v>143.88722259989936</v>
      </c>
      <c r="E34" s="12">
        <f>D34/$D$36*100</f>
        <v>3.316742801677631</v>
      </c>
      <c r="F34" s="29"/>
      <c r="G34" s="29"/>
      <c r="H34" s="29"/>
    </row>
    <row r="35" spans="1:8" s="16" customFormat="1" x14ac:dyDescent="0.2">
      <c r="A35" s="9"/>
      <c r="B35" s="10"/>
      <c r="C35" s="18"/>
      <c r="D35" s="17"/>
      <c r="E35" s="17"/>
      <c r="F35" s="29"/>
      <c r="G35" s="29"/>
      <c r="H35" s="29"/>
    </row>
    <row r="36" spans="1:8" s="16" customFormat="1" x14ac:dyDescent="0.2">
      <c r="A36" s="9" t="s">
        <v>42</v>
      </c>
      <c r="B36" s="10"/>
      <c r="C36" s="18"/>
      <c r="D36" s="12">
        <v>4338.2086342998991</v>
      </c>
      <c r="E36" s="12">
        <f>+E32+E34</f>
        <v>100</v>
      </c>
      <c r="F36" s="29"/>
      <c r="G36" s="29"/>
      <c r="H36" s="29"/>
    </row>
    <row r="37" spans="1:8" s="16" customFormat="1" x14ac:dyDescent="0.2">
      <c r="A37" s="30"/>
      <c r="B37" s="31"/>
      <c r="C37" s="32"/>
      <c r="D37" s="33"/>
      <c r="E37" s="33"/>
      <c r="F37" s="29"/>
      <c r="G37" s="29"/>
      <c r="H37" s="29"/>
    </row>
    <row r="38" spans="1:8" s="16" customFormat="1" x14ac:dyDescent="0.2">
      <c r="A38" s="34" t="s">
        <v>43</v>
      </c>
      <c r="B38" s="35"/>
      <c r="C38" s="36"/>
      <c r="D38" s="37"/>
      <c r="E38" s="37"/>
      <c r="F38" s="1"/>
      <c r="G38" s="38"/>
      <c r="H38" s="38"/>
    </row>
    <row r="39" spans="1:8" ht="15" x14ac:dyDescent="0.25">
      <c r="A39" s="79" t="s">
        <v>44</v>
      </c>
      <c r="B39" s="79"/>
      <c r="C39" s="79"/>
      <c r="D39" s="79"/>
      <c r="E39" s="79"/>
      <c r="F39" s="79"/>
      <c r="G39" s="79"/>
      <c r="H39" s="79"/>
    </row>
    <row r="40" spans="1:8" ht="35.25" customHeight="1" x14ac:dyDescent="0.2">
      <c r="A40" s="70" t="s">
        <v>45</v>
      </c>
      <c r="B40" s="70"/>
      <c r="C40" s="70"/>
      <c r="D40" s="70"/>
      <c r="E40" s="70"/>
      <c r="F40" s="70"/>
      <c r="G40" s="70"/>
      <c r="H40" s="70"/>
    </row>
    <row r="41" spans="1:8" ht="15" x14ac:dyDescent="0.2">
      <c r="A41" s="81" t="s">
        <v>46</v>
      </c>
      <c r="B41" s="81"/>
      <c r="C41" s="81"/>
      <c r="D41" s="81"/>
      <c r="E41" s="81"/>
      <c r="F41" s="81"/>
      <c r="G41" s="81"/>
      <c r="H41" s="81"/>
    </row>
    <row r="42" spans="1:8" ht="69" customHeight="1" x14ac:dyDescent="0.2">
      <c r="A42" s="80" t="s">
        <v>47</v>
      </c>
      <c r="B42" s="80"/>
      <c r="C42" s="80"/>
      <c r="D42" s="80"/>
      <c r="E42" s="80"/>
      <c r="F42" s="80"/>
      <c r="G42" s="80"/>
      <c r="H42" s="80"/>
    </row>
    <row r="43" spans="1:8" x14ac:dyDescent="0.2">
      <c r="A43" s="39"/>
      <c r="B43" s="40"/>
      <c r="C43" s="41"/>
      <c r="D43" s="42"/>
      <c r="E43" s="37"/>
      <c r="G43" s="38"/>
      <c r="H43" s="38"/>
    </row>
    <row r="44" spans="1:8" ht="15" x14ac:dyDescent="0.25">
      <c r="A44" s="43" t="s">
        <v>48</v>
      </c>
      <c r="B44" s="44"/>
      <c r="C44" s="44"/>
      <c r="D44" s="44"/>
      <c r="G44" s="38"/>
      <c r="H44" s="38"/>
    </row>
    <row r="45" spans="1:8" ht="15" x14ac:dyDescent="0.25">
      <c r="A45" s="45" t="s">
        <v>49</v>
      </c>
      <c r="B45" s="44"/>
      <c r="C45" s="44"/>
      <c r="D45" s="44"/>
      <c r="G45" s="38"/>
      <c r="H45" s="38"/>
    </row>
    <row r="46" spans="1:8" ht="15" x14ac:dyDescent="0.25">
      <c r="A46" s="45" t="s">
        <v>50</v>
      </c>
      <c r="B46" s="44"/>
      <c r="C46" s="44"/>
      <c r="D46" s="44"/>
      <c r="G46" s="38"/>
      <c r="H46" s="38"/>
    </row>
    <row r="47" spans="1:8" ht="15" x14ac:dyDescent="0.25">
      <c r="A47" s="45" t="s">
        <v>51</v>
      </c>
      <c r="B47" s="44"/>
      <c r="C47" s="44"/>
      <c r="D47" s="44"/>
      <c r="G47" s="38"/>
      <c r="H47" s="38"/>
    </row>
    <row r="48" spans="1:8" x14ac:dyDescent="0.2">
      <c r="G48" s="38"/>
      <c r="H48" s="38"/>
    </row>
    <row r="49" spans="1:8" ht="14.25" x14ac:dyDescent="0.2">
      <c r="A49" s="49" t="s">
        <v>52</v>
      </c>
      <c r="B49" s="44"/>
      <c r="C49" s="44"/>
      <c r="D49" s="50" t="s">
        <v>72</v>
      </c>
      <c r="G49" s="38"/>
      <c r="H49" s="38"/>
    </row>
    <row r="50" spans="1:8" ht="15" x14ac:dyDescent="0.25">
      <c r="A50" s="45"/>
      <c r="B50" s="44"/>
      <c r="C50" s="44"/>
      <c r="G50" s="38"/>
      <c r="H50" s="38"/>
    </row>
    <row r="51" spans="1:8" x14ac:dyDescent="0.2">
      <c r="G51" s="38"/>
      <c r="H51" s="38"/>
    </row>
    <row r="52" spans="1:8" x14ac:dyDescent="0.2">
      <c r="A52" s="51"/>
      <c r="G52" s="38"/>
      <c r="H52" s="38"/>
    </row>
    <row r="53" spans="1:8" x14ac:dyDescent="0.2">
      <c r="G53" s="38"/>
      <c r="H53" s="38"/>
    </row>
    <row r="54" spans="1:8" x14ac:dyDescent="0.2">
      <c r="G54" s="38"/>
      <c r="H54" s="38"/>
    </row>
    <row r="55" spans="1:8" x14ac:dyDescent="0.2">
      <c r="G55" s="38"/>
      <c r="H55" s="38"/>
    </row>
    <row r="56" spans="1:8" x14ac:dyDescent="0.2">
      <c r="G56" s="38"/>
      <c r="H56" s="38"/>
    </row>
    <row r="57" spans="1:8" x14ac:dyDescent="0.2">
      <c r="G57" s="38"/>
      <c r="H57" s="38"/>
    </row>
    <row r="58" spans="1:8" x14ac:dyDescent="0.2">
      <c r="G58" s="38"/>
      <c r="H58" s="38"/>
    </row>
    <row r="59" spans="1:8" x14ac:dyDescent="0.2">
      <c r="G59" s="38"/>
      <c r="H59" s="38"/>
    </row>
    <row r="60" spans="1:8" x14ac:dyDescent="0.2">
      <c r="G60" s="38"/>
      <c r="H60" s="38"/>
    </row>
    <row r="61" spans="1:8" x14ac:dyDescent="0.2">
      <c r="G61" s="38"/>
      <c r="H61" s="38"/>
    </row>
    <row r="65" spans="1:10" ht="15" thickBot="1" x14ac:dyDescent="0.25">
      <c r="A65" s="71"/>
      <c r="B65" s="71"/>
      <c r="C65" s="71"/>
    </row>
    <row r="66" spans="1:10" ht="13.5" thickBot="1" x14ac:dyDescent="0.25">
      <c r="A66" s="72" t="s">
        <v>53</v>
      </c>
      <c r="B66" s="73"/>
      <c r="C66" s="73"/>
      <c r="D66" s="74"/>
      <c r="E66" s="52"/>
      <c r="F66" s="52"/>
    </row>
    <row r="67" spans="1:10" ht="13.5" thickBot="1" x14ac:dyDescent="0.25">
      <c r="A67" s="53" t="s">
        <v>54</v>
      </c>
      <c r="B67" s="75" t="s">
        <v>55</v>
      </c>
      <c r="C67" s="77" t="s">
        <v>56</v>
      </c>
      <c r="D67" s="75" t="s">
        <v>57</v>
      </c>
      <c r="E67" s="54"/>
      <c r="F67" s="54"/>
    </row>
    <row r="68" spans="1:10" ht="13.5" thickBot="1" x14ac:dyDescent="0.25">
      <c r="A68" s="53" t="s">
        <v>58</v>
      </c>
      <c r="B68" s="76"/>
      <c r="C68" s="78"/>
      <c r="D68" s="76"/>
      <c r="E68" s="54"/>
      <c r="F68" s="54"/>
    </row>
    <row r="69" spans="1:10" ht="15.75" thickBot="1" x14ac:dyDescent="0.25">
      <c r="A69" s="55" t="s">
        <v>59</v>
      </c>
      <c r="B69" s="56"/>
      <c r="C69" s="56"/>
      <c r="D69" s="56"/>
      <c r="E69" s="54"/>
      <c r="F69" s="54"/>
    </row>
    <row r="70" spans="1:10" ht="15.75" thickBot="1" x14ac:dyDescent="0.25">
      <c r="A70" s="55" t="s">
        <v>60</v>
      </c>
      <c r="B70" s="56"/>
      <c r="C70" s="56"/>
      <c r="D70" s="56"/>
    </row>
    <row r="71" spans="1:10" ht="15.75" thickBot="1" x14ac:dyDescent="0.25">
      <c r="A71" s="55" t="s">
        <v>61</v>
      </c>
      <c r="B71" s="56"/>
      <c r="C71" s="57" t="s">
        <v>62</v>
      </c>
      <c r="D71" s="56"/>
    </row>
    <row r="74" spans="1:10" x14ac:dyDescent="0.2">
      <c r="A74" s="58" t="s">
        <v>40</v>
      </c>
      <c r="B74" s="59" t="s">
        <v>63</v>
      </c>
    </row>
    <row r="75" spans="1:10" x14ac:dyDescent="0.2">
      <c r="A75" s="60" t="s">
        <v>64</v>
      </c>
      <c r="B75" s="61" t="s">
        <v>40</v>
      </c>
    </row>
    <row r="76" spans="1:10" x14ac:dyDescent="0.2">
      <c r="A76" s="60" t="s">
        <v>65</v>
      </c>
      <c r="B76" s="61"/>
    </row>
    <row r="77" spans="1:10" s="48" customFormat="1" x14ac:dyDescent="0.2">
      <c r="A77" s="60"/>
      <c r="B77" s="61" t="s">
        <v>40</v>
      </c>
      <c r="D77" s="1"/>
      <c r="E77" s="1"/>
      <c r="F77" s="1"/>
      <c r="G77" s="1"/>
      <c r="H77" s="1"/>
      <c r="I77" s="1"/>
      <c r="J77" s="1"/>
    </row>
    <row r="78" spans="1:10" s="48" customFormat="1" x14ac:dyDescent="0.2">
      <c r="A78" s="60" t="s">
        <v>66</v>
      </c>
      <c r="B78" s="67">
        <v>7.3125999999999998</v>
      </c>
      <c r="D78" s="1"/>
      <c r="E78" s="1"/>
      <c r="F78" s="1"/>
      <c r="G78" s="1"/>
      <c r="H78" s="1"/>
      <c r="I78" s="1"/>
      <c r="J78" s="1"/>
    </row>
    <row r="79" spans="1:10" s="48" customFormat="1" x14ac:dyDescent="0.2">
      <c r="A79" s="60" t="s">
        <v>40</v>
      </c>
      <c r="B79" s="62" t="s">
        <v>40</v>
      </c>
      <c r="D79" s="1"/>
      <c r="E79" s="1"/>
      <c r="F79" s="1"/>
      <c r="G79" s="1"/>
      <c r="H79" s="1"/>
      <c r="I79" s="1"/>
      <c r="J79" s="1"/>
    </row>
    <row r="80" spans="1:10" s="48" customFormat="1" x14ac:dyDescent="0.2">
      <c r="A80" s="60" t="s">
        <v>67</v>
      </c>
      <c r="B80" s="63">
        <v>3.8213518757345657</v>
      </c>
      <c r="D80" s="1"/>
      <c r="E80" s="1"/>
      <c r="F80" s="1"/>
      <c r="G80" s="1"/>
      <c r="H80" s="1"/>
      <c r="I80" s="1"/>
      <c r="J80" s="1"/>
    </row>
    <row r="81" spans="1:10" s="48" customFormat="1" x14ac:dyDescent="0.2">
      <c r="A81" s="60" t="s">
        <v>68</v>
      </c>
      <c r="B81" s="63">
        <v>4.8278911300000003</v>
      </c>
      <c r="D81" s="1"/>
      <c r="E81" s="1"/>
      <c r="F81" s="1"/>
      <c r="G81" s="1"/>
      <c r="H81" s="1"/>
      <c r="I81" s="1"/>
      <c r="J81" s="1"/>
    </row>
    <row r="82" spans="1:10" s="48" customFormat="1" x14ac:dyDescent="0.2">
      <c r="A82" s="60" t="s">
        <v>40</v>
      </c>
      <c r="B82" s="26" t="s">
        <v>40</v>
      </c>
      <c r="D82" s="1"/>
      <c r="E82" s="1"/>
      <c r="F82" s="1"/>
      <c r="G82" s="1"/>
      <c r="H82" s="1"/>
      <c r="I82" s="1"/>
      <c r="J82" s="1"/>
    </row>
    <row r="83" spans="1:10" s="48" customFormat="1" x14ac:dyDescent="0.2">
      <c r="A83" s="60" t="s">
        <v>69</v>
      </c>
      <c r="B83" s="64" t="s">
        <v>70</v>
      </c>
      <c r="D83" s="1"/>
      <c r="E83" s="1"/>
      <c r="F83" s="1"/>
      <c r="G83" s="1"/>
      <c r="H83" s="1"/>
      <c r="I83" s="1"/>
      <c r="J83" s="1"/>
    </row>
    <row r="84" spans="1:10" s="48" customFormat="1" x14ac:dyDescent="0.2">
      <c r="A84" s="65" t="s">
        <v>71</v>
      </c>
      <c r="B84" s="66"/>
      <c r="D84" s="1"/>
      <c r="E84" s="1"/>
      <c r="F84" s="1"/>
      <c r="G84" s="1"/>
      <c r="H84" s="1"/>
      <c r="I84" s="1"/>
      <c r="J84" s="1"/>
    </row>
    <row r="87" spans="1:10" ht="25.5" x14ac:dyDescent="0.2">
      <c r="A87" s="46" t="s">
        <v>73</v>
      </c>
    </row>
  </sheetData>
  <mergeCells count="11">
    <mergeCell ref="B67:B68"/>
    <mergeCell ref="C67:C68"/>
    <mergeCell ref="D67:D68"/>
    <mergeCell ref="A39:H39"/>
    <mergeCell ref="A42:H42"/>
    <mergeCell ref="A41:H41"/>
    <mergeCell ref="A1:H1"/>
    <mergeCell ref="A2:F2"/>
    <mergeCell ref="A40:H40"/>
    <mergeCell ref="A65:C65"/>
    <mergeCell ref="A66:D66"/>
  </mergeCells>
  <phoneticPr fontId="0" type="noConversion"/>
  <pageMargins left="0.75" right="0.25" top="1" bottom="1" header="0.5" footer="0.5"/>
  <pageSetup paperSize="9" scale="2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FF</vt:lpstr>
      <vt:lpstr>FF!Print_Area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Tejasvi Gupta</dc:creator>
  <cp:lastModifiedBy>Tejasvi Gupta</cp:lastModifiedBy>
  <dcterms:created xsi:type="dcterms:W3CDTF">2023-04-04T08:39:36Z</dcterms:created>
  <dcterms:modified xsi:type="dcterms:W3CDTF">2023-04-04T10:03:47Z</dcterms:modified>
</cp:coreProperties>
</file>