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64011"/>
  <mc:AlternateContent xmlns:mc="http://schemas.openxmlformats.org/markup-compatibility/2006">
    <mc:Choice Requires="x15">
      <x15ac:absPath xmlns:x15ac="http://schemas.microsoft.com/office/spreadsheetml/2010/11/ac" url="G:\p\NAV All Files 2006-2007\Monthly Portfolio\March 2023\MonthlyHalf yearly\Portfolio for sent\"/>
    </mc:Choice>
  </mc:AlternateContent>
  <bookViews>
    <workbookView xWindow="0" yWindow="0" windowWidth="20490" windowHeight="7770"/>
  </bookViews>
  <sheets>
    <sheet name="FF" sheetId="1" r:id="rId1"/>
  </sheets>
  <definedNames>
    <definedName name="_xlnm._FilterDatabase" localSheetId="0" hidden="1">FF!$A$3:$F$38</definedName>
    <definedName name="Afs">#REF!</definedName>
    <definedName name="_xlnm.Database">#REF!</definedName>
    <definedName name="EBLDB">#REF!</definedName>
    <definedName name="fl">#REF!</definedName>
    <definedName name="_xlnm.Print_Area" localSheetId="0">FF!$A$1:$E$25</definedName>
  </definedNames>
  <calcPr calcId="162913"/>
</workbook>
</file>

<file path=xl/calcChain.xml><?xml version="1.0" encoding="utf-8"?>
<calcChain xmlns="http://schemas.openxmlformats.org/spreadsheetml/2006/main">
  <c r="F32" i="1" l="1"/>
  <c r="D30" i="1"/>
  <c r="E29" i="1"/>
  <c r="E30" i="1" s="1"/>
  <c r="D27" i="1"/>
  <c r="E25" i="1"/>
  <c r="E24" i="1"/>
  <c r="D20" i="1"/>
  <c r="E19" i="1"/>
  <c r="E18" i="1"/>
  <c r="E17" i="1"/>
  <c r="E20" i="1" s="1"/>
  <c r="E16" i="1"/>
  <c r="E27" i="1"/>
  <c r="D32" i="1"/>
  <c r="D34" i="1" s="1"/>
  <c r="E34" i="1" s="1"/>
  <c r="E32" i="1" l="1"/>
  <c r="E36" i="1" s="1"/>
</calcChain>
</file>

<file path=xl/sharedStrings.xml><?xml version="1.0" encoding="utf-8"?>
<sst xmlns="http://schemas.openxmlformats.org/spreadsheetml/2006/main" count="93" uniqueCount="74">
  <si>
    <t xml:space="preserve">JM Dynamic Bond Fund (An open ended dynamic debt scheme investing across duration) A relatively high interest rate risk and moderate credit risk. </t>
  </si>
  <si>
    <t>Portfolio as on 31.03.2023</t>
  </si>
  <si>
    <t>Name of the Instruments</t>
  </si>
  <si>
    <t>Industry/Rating</t>
  </si>
  <si>
    <t>Quantity</t>
  </si>
  <si>
    <t>Market Value (Rs. In Lakhs)</t>
  </si>
  <si>
    <t>% age to NAV</t>
  </si>
  <si>
    <t>ISIN</t>
  </si>
  <si>
    <t>Yield %</t>
  </si>
  <si>
    <t>^YTC (AT1/Tier 2 bonds)</t>
  </si>
  <si>
    <t>DEBT INSTRUMENTS</t>
  </si>
  <si>
    <t>a) Listed/Awaiting Listing On  Stock Exchange</t>
  </si>
  <si>
    <t>NIL</t>
  </si>
  <si>
    <t>b) Privately Placed / Unlisted</t>
  </si>
  <si>
    <t>TERM DEPOSITS</t>
  </si>
  <si>
    <t>Deposits (Maturity not exceeding 91 days)</t>
  </si>
  <si>
    <t>Deposits (Placed as F &amp; O margin)</t>
  </si>
  <si>
    <t>GOVERNMENT SECURITIES</t>
  </si>
  <si>
    <t>7.38% Government of India Securities 2027 20/06/2027</t>
  </si>
  <si>
    <t>Sovereign</t>
  </si>
  <si>
    <t>IN0020220037</t>
  </si>
  <si>
    <t>7.26% Government of India Securities 2032 22/08/2032</t>
  </si>
  <si>
    <t>IN0020220060</t>
  </si>
  <si>
    <t>6.69% Government of India Securities 2024 27/06/2024</t>
  </si>
  <si>
    <t>IN0020220052</t>
  </si>
  <si>
    <t>5.63% Government of India Securities 2026 12/04/2026</t>
  </si>
  <si>
    <t>IN0020210012</t>
  </si>
  <si>
    <t>Sub Total:</t>
  </si>
  <si>
    <t>MONEY MARKET INSTRUMENTS</t>
  </si>
  <si>
    <t>Certificate of Deposit (CD) / Commercial Paper (CP)</t>
  </si>
  <si>
    <t>Kotak Mahindra Bank CD**</t>
  </si>
  <si>
    <t>CRISIL A1+</t>
  </si>
  <si>
    <t>INE237A162Q1</t>
  </si>
  <si>
    <t>Bank of Baroda CD</t>
  </si>
  <si>
    <t>IND A1+</t>
  </si>
  <si>
    <t>INE028A16CZ4</t>
  </si>
  <si>
    <t>Treasury Bills</t>
  </si>
  <si>
    <t>TREPS-Triparty Repo</t>
  </si>
  <si>
    <t/>
  </si>
  <si>
    <t>Total:</t>
  </si>
  <si>
    <t xml:space="preserve"> </t>
  </si>
  <si>
    <t>Net Current Assets</t>
  </si>
  <si>
    <t>Net Assets</t>
  </si>
  <si>
    <t>** Non Traded.</t>
  </si>
  <si>
    <t>Number of Instances of Deviation In valuation Of Securities as per Sebi circular ref no SEBI/HO/IMD/DF4/CIR/P/2019/102 dated September 24, 2019- Nil</t>
  </si>
  <si>
    <t>^ YTC i.e. Yield to Call is disclosed at security level only for Additional Tier 1 Bonds and Tier 2 Bonds issued by Banks as per AMFI Best Practices Notification 135/BP/91/2020-21 read with SEBI circular SEBI/HO/IMD/DF4/CIR/P/2021/034</t>
  </si>
  <si>
    <t>Where the scheme has invested in floating rate instruments and / or interest rate derivatives, the following disclaimer may be read in regard to such investment;</t>
  </si>
  <si>
    <t>"This scheme has exposure to floating rate instruments and / or interest rate derivatives. The duration of these instruments is linked to the interest rate reset period. The interest rate risk in a floating rate instrument or in a fixed rate instrument hedged with derivatives is likely to be lesser than that in an equivalent maturity fixed rate instrument. Under some market circumstances the volatility may be of an order greater than what may ordinarily be expected considering only its duration. Hence investors are recommended to consider the unadjusted portfolio maturity of the scheme as well and exercise adequate due diligence when deciding to make their investments"</t>
  </si>
  <si>
    <t>This Product is suitable for investors who are seeking*</t>
  </si>
  <si>
    <t xml:space="preserve">• Regular Income over Medium Term to Long Term. </t>
  </si>
  <si>
    <t>• Investment in Debt and Money Market securities across maturities.</t>
  </si>
  <si>
    <t>*Investors should consult their financial advisers if in doubt about whether the product is suitable for them.</t>
  </si>
  <si>
    <t xml:space="preserve">         Riskometer of the scheme </t>
  </si>
  <si>
    <t>Potential Risk Class</t>
  </si>
  <si>
    <r>
      <t xml:space="preserve">Credit Risk </t>
    </r>
    <r>
      <rPr>
        <sz val="9"/>
        <color indexed="8"/>
        <rFont val="Symbol"/>
        <family val="1"/>
        <charset val="2"/>
      </rPr>
      <t>®</t>
    </r>
  </si>
  <si>
    <t>Relatively Low (Class A)</t>
  </si>
  <si>
    <t>Moderate (Class B)</t>
  </si>
  <si>
    <t>Relatively High (Class C)</t>
  </si>
  <si>
    <r>
      <t xml:space="preserve">Interest Rate Risk </t>
    </r>
    <r>
      <rPr>
        <sz val="9"/>
        <color indexed="8"/>
        <rFont val="Symbol"/>
        <family val="1"/>
        <charset val="2"/>
      </rPr>
      <t>¯</t>
    </r>
  </si>
  <si>
    <t>Relatively Low (Class I)</t>
  </si>
  <si>
    <t>Moderate (Class II)</t>
  </si>
  <si>
    <t>Relatively High Class (Class III)</t>
  </si>
  <si>
    <t>B-III</t>
  </si>
  <si>
    <t>Portfolio Information</t>
  </si>
  <si>
    <t>Scheme Name :</t>
  </si>
  <si>
    <t>Description (if any)</t>
  </si>
  <si>
    <t>Annualised Portfolio YTM* :</t>
  </si>
  <si>
    <t>Macaulay Duration</t>
  </si>
  <si>
    <t>Residual Maturity</t>
  </si>
  <si>
    <t xml:space="preserve">As on (Date) </t>
  </si>
  <si>
    <t>31.03.2023</t>
  </si>
  <si>
    <t xml:space="preserve">* in case of semi annual YTM,  it will be annualised </t>
  </si>
  <si>
    <t>CRISIL Dynamic  Bond Fund BIII Index #</t>
  </si>
  <si>
    <t>#The Benchmark of the scheme has been revised to CRISIL Dynamic Bond B-III Index w.e.f April 03,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</si>
</sst>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 &quot;-&quot;??_);_(@_)"/>
    <numFmt numFmtId="165" formatCode="_(* #,##0_);_(* \(#,##0\);_(* &quot;-&quot;??_);_(@_)"/>
    <numFmt numFmtId="166" formatCode="0.0000"/>
  </numFmts>
  <fonts count="17" x14ac:knownFonts="1">
    <font>
      <sz val="10"/>
      <name val="Arial"/>
      <family val="2"/>
    </font>
    <font>
      <sz val="10"/>
      <name val="Arial"/>
      <family val="2"/>
    </font>
    <font>
      <b/>
      <sz val="10"/>
      <color indexed="9"/>
      <name val="Times New Roman"/>
      <family val="1"/>
    </font>
    <font>
      <sz val="10"/>
      <name val="Times New Roman"/>
      <family val="1"/>
    </font>
    <font>
      <b/>
      <sz val="10"/>
      <name val="Times New Roman"/>
      <family val="1"/>
    </font>
    <font>
      <sz val="11"/>
      <name val="Calibri"/>
      <family val="2"/>
    </font>
    <font>
      <sz val="11"/>
      <color indexed="8"/>
      <name val="Calibri"/>
      <family val="2"/>
    </font>
    <font>
      <i/>
      <sz val="11"/>
      <color indexed="8"/>
      <name val="Calibri"/>
      <family val="2"/>
    </font>
    <font>
      <b/>
      <sz val="11"/>
      <color indexed="8"/>
      <name val="Calibri"/>
      <family val="2"/>
    </font>
    <font>
      <b/>
      <sz val="11"/>
      <color indexed="8"/>
      <name val="Times New Roman"/>
      <family val="1"/>
    </font>
    <font>
      <sz val="10"/>
      <color indexed="8"/>
      <name val="Tahoma"/>
      <family val="2"/>
    </font>
    <font>
      <sz val="11"/>
      <name val="Arial"/>
      <family val="2"/>
    </font>
    <font>
      <b/>
      <sz val="9"/>
      <color indexed="8"/>
      <name val="Tahoma"/>
      <family val="2"/>
    </font>
    <font>
      <sz val="10"/>
      <color indexed="8"/>
      <name val="Arial"/>
      <family val="2"/>
    </font>
    <font>
      <sz val="9"/>
      <color indexed="8"/>
      <name val="Symbol"/>
      <family val="1"/>
      <charset val="2"/>
    </font>
    <font>
      <sz val="9"/>
      <color indexed="8"/>
      <name val="Trebuchet MS"/>
      <family val="2"/>
    </font>
    <font>
      <sz val="8"/>
      <color indexed="8"/>
      <name val="Times New Roman"/>
      <family val="1"/>
    </font>
  </fonts>
  <fills count="4">
    <fill>
      <patternFill patternType="none"/>
    </fill>
    <fill>
      <patternFill patternType="gray125"/>
    </fill>
    <fill>
      <patternFill patternType="solid">
        <fgColor indexed="8"/>
        <bgColor indexed="64"/>
      </patternFill>
    </fill>
    <fill>
      <patternFill patternType="solid">
        <fgColor indexed="9"/>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s>
  <cellStyleXfs count="8">
    <xf numFmtId="0" fontId="0" fillId="0" borderId="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6" fillId="0" borderId="0"/>
    <xf numFmtId="0" fontId="6" fillId="0" borderId="0"/>
    <xf numFmtId="0" fontId="6" fillId="0" borderId="0"/>
  </cellStyleXfs>
  <cellXfs count="82">
    <xf numFmtId="0" fontId="0" fillId="0" borderId="0" xfId="0"/>
    <xf numFmtId="0" fontId="3" fillId="0" borderId="0" xfId="0" applyFont="1"/>
    <xf numFmtId="0" fontId="2" fillId="2" borderId="1" xfId="0" applyFont="1" applyFill="1" applyBorder="1" applyAlignment="1">
      <alignment horizontal="left"/>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165" fontId="4" fillId="0" borderId="2" xfId="1" applyNumberFormat="1" applyFont="1" applyFill="1" applyBorder="1" applyAlignment="1">
      <alignment horizontal="center" vertical="center"/>
    </xf>
    <xf numFmtId="0" fontId="4" fillId="0" borderId="2" xfId="0" applyFont="1" applyBorder="1" applyAlignment="1">
      <alignment horizontal="center"/>
    </xf>
    <xf numFmtId="0" fontId="4" fillId="0" borderId="2" xfId="0" applyFont="1" applyBorder="1" applyAlignment="1">
      <alignment horizontal="center" wrapText="1"/>
    </xf>
    <xf numFmtId="0" fontId="3" fillId="0" borderId="0" xfId="0" applyFont="1" applyAlignment="1">
      <alignment horizontal="center"/>
    </xf>
    <xf numFmtId="0" fontId="4" fillId="0" borderId="2" xfId="0" applyFont="1" applyFill="1" applyBorder="1" applyAlignment="1">
      <alignment wrapText="1"/>
    </xf>
    <xf numFmtId="0" fontId="4" fillId="0" borderId="2" xfId="0" applyFont="1" applyFill="1" applyBorder="1" applyAlignment="1">
      <alignment horizontal="left" wrapText="1"/>
    </xf>
    <xf numFmtId="165" fontId="4" fillId="0" borderId="2" xfId="1" applyNumberFormat="1" applyFont="1" applyFill="1" applyBorder="1"/>
    <xf numFmtId="164" fontId="4" fillId="0" borderId="2" xfId="1" applyFont="1" applyFill="1" applyBorder="1" applyAlignment="1">
      <alignment horizontal="right"/>
    </xf>
    <xf numFmtId="0" fontId="3" fillId="0" borderId="2" xfId="0" applyFont="1" applyFill="1" applyBorder="1" applyAlignment="1">
      <alignment horizontal="right"/>
    </xf>
    <xf numFmtId="166" fontId="3" fillId="0" borderId="2" xfId="0" applyNumberFormat="1" applyFont="1" applyBorder="1"/>
    <xf numFmtId="166" fontId="3" fillId="0" borderId="2" xfId="0" applyNumberFormat="1" applyFont="1" applyFill="1" applyBorder="1"/>
    <xf numFmtId="0" fontId="3" fillId="0" borderId="0" xfId="0" applyFont="1" applyFill="1"/>
    <xf numFmtId="164" fontId="3" fillId="0" borderId="2" xfId="1" applyFont="1" applyFill="1" applyBorder="1" applyAlignment="1">
      <alignment horizontal="right"/>
    </xf>
    <xf numFmtId="165" fontId="4" fillId="0" borderId="2" xfId="1" applyNumberFormat="1" applyFont="1" applyFill="1" applyBorder="1" applyAlignment="1">
      <alignment horizontal="right"/>
    </xf>
    <xf numFmtId="0" fontId="3" fillId="0" borderId="2" xfId="0" applyFont="1" applyBorder="1"/>
    <xf numFmtId="4" fontId="3" fillId="0" borderId="2" xfId="0" applyNumberFormat="1" applyFont="1" applyFill="1" applyBorder="1" applyAlignment="1">
      <alignment wrapText="1"/>
    </xf>
    <xf numFmtId="0" fontId="3" fillId="0" borderId="2" xfId="0" applyFont="1" applyFill="1" applyBorder="1" applyAlignment="1">
      <alignment wrapText="1"/>
    </xf>
    <xf numFmtId="165" fontId="3" fillId="0" borderId="2" xfId="1" applyNumberFormat="1" applyFont="1" applyFill="1" applyBorder="1"/>
    <xf numFmtId="164" fontId="3" fillId="0" borderId="2" xfId="1" applyFont="1" applyFill="1" applyBorder="1"/>
    <xf numFmtId="4" fontId="4" fillId="0" borderId="2" xfId="1" applyNumberFormat="1" applyFont="1" applyFill="1" applyBorder="1" applyAlignment="1">
      <alignment horizontal="right"/>
    </xf>
    <xf numFmtId="4" fontId="4" fillId="0" borderId="2" xfId="0" applyNumberFormat="1" applyFont="1" applyFill="1" applyBorder="1" applyAlignment="1">
      <alignment wrapText="1"/>
    </xf>
    <xf numFmtId="0" fontId="3" fillId="0" borderId="2" xfId="0" applyFont="1" applyFill="1" applyBorder="1" applyAlignment="1">
      <alignment horizontal="left" wrapText="1"/>
    </xf>
    <xf numFmtId="165" fontId="3" fillId="0" borderId="2" xfId="1" applyNumberFormat="1" applyFont="1" applyFill="1" applyBorder="1" applyAlignment="1">
      <alignment horizontal="right"/>
    </xf>
    <xf numFmtId="4" fontId="4" fillId="0" borderId="2" xfId="0" applyNumberFormat="1" applyFont="1" applyFill="1" applyBorder="1" applyAlignment="1">
      <alignment horizontal="right"/>
    </xf>
    <xf numFmtId="0" fontId="3" fillId="0" borderId="0" xfId="0" applyFont="1" applyFill="1" applyBorder="1" applyAlignment="1">
      <alignment horizontal="right"/>
    </xf>
    <xf numFmtId="0" fontId="4" fillId="0" borderId="0" xfId="0" applyFont="1" applyFill="1" applyBorder="1" applyAlignment="1">
      <alignment wrapText="1"/>
    </xf>
    <xf numFmtId="0" fontId="4" fillId="0" borderId="0" xfId="0" applyFont="1" applyFill="1" applyBorder="1" applyAlignment="1">
      <alignment horizontal="left" wrapText="1"/>
    </xf>
    <xf numFmtId="165" fontId="4" fillId="0" borderId="0" xfId="1" applyNumberFormat="1" applyFont="1" applyFill="1" applyBorder="1" applyAlignment="1">
      <alignment horizontal="right"/>
    </xf>
    <xf numFmtId="164" fontId="4" fillId="0" borderId="0" xfId="1" applyFont="1" applyFill="1" applyBorder="1" applyAlignment="1">
      <alignment horizontal="right"/>
    </xf>
    <xf numFmtId="0" fontId="3" fillId="0" borderId="0" xfId="3" applyFont="1" applyFill="1" applyBorder="1" applyAlignment="1">
      <alignment wrapText="1"/>
    </xf>
    <xf numFmtId="0" fontId="4" fillId="0" borderId="0" xfId="3" applyFont="1" applyFill="1" applyBorder="1" applyAlignment="1">
      <alignment horizontal="left" wrapText="1"/>
    </xf>
    <xf numFmtId="165" fontId="4" fillId="0" borderId="0" xfId="2" applyNumberFormat="1" applyFont="1" applyFill="1" applyBorder="1" applyAlignment="1">
      <alignment horizontal="right"/>
    </xf>
    <xf numFmtId="0" fontId="3" fillId="0" borderId="0" xfId="3" applyFont="1" applyFill="1" applyAlignment="1">
      <alignment horizontal="right"/>
    </xf>
    <xf numFmtId="164" fontId="3" fillId="0" borderId="0" xfId="1" applyFont="1" applyFill="1" applyBorder="1" applyAlignment="1">
      <alignment horizontal="right"/>
    </xf>
    <xf numFmtId="0" fontId="3" fillId="0" borderId="0" xfId="3" applyFont="1" applyFill="1" applyAlignment="1">
      <alignment wrapText="1"/>
    </xf>
    <xf numFmtId="0" fontId="3" fillId="0" borderId="0" xfId="3" applyFont="1" applyFill="1" applyAlignment="1">
      <alignment horizontal="left" wrapText="1"/>
    </xf>
    <xf numFmtId="165" fontId="3" fillId="0" borderId="0" xfId="2" applyNumberFormat="1" applyFont="1" applyFill="1"/>
    <xf numFmtId="164" fontId="3" fillId="0" borderId="0" xfId="2" applyFont="1" applyFill="1" applyAlignment="1">
      <alignment horizontal="right"/>
    </xf>
    <xf numFmtId="0" fontId="8" fillId="0" borderId="0" xfId="5" applyFont="1"/>
    <xf numFmtId="0" fontId="2" fillId="0" borderId="0" xfId="3" applyFont="1" applyFill="1" applyBorder="1" applyAlignment="1">
      <alignment horizontal="left" wrapText="1"/>
    </xf>
    <xf numFmtId="0" fontId="6" fillId="0" borderId="0" xfId="5" applyBorder="1"/>
    <xf numFmtId="0" fontId="3" fillId="0" borderId="0" xfId="0" applyFont="1" applyAlignment="1">
      <alignment wrapText="1"/>
    </xf>
    <xf numFmtId="0" fontId="3" fillId="0" borderId="0" xfId="0" applyFont="1" applyAlignment="1">
      <alignment horizontal="left" wrapText="1"/>
    </xf>
    <xf numFmtId="165" fontId="3" fillId="0" borderId="0" xfId="1" applyNumberFormat="1" applyFont="1"/>
    <xf numFmtId="0" fontId="9" fillId="0" borderId="0" xfId="6" applyFont="1"/>
    <xf numFmtId="0" fontId="4" fillId="0" borderId="0" xfId="3" applyFont="1" applyFill="1" applyBorder="1" applyAlignment="1">
      <alignment horizontal="left"/>
    </xf>
    <xf numFmtId="0" fontId="10" fillId="0" borderId="0" xfId="0" applyNumberFormat="1" applyFont="1" applyFill="1" applyBorder="1"/>
    <xf numFmtId="0" fontId="13" fillId="0" borderId="0" xfId="0" applyFont="1" applyAlignment="1">
      <alignment vertical="top" wrapText="1"/>
    </xf>
    <xf numFmtId="0" fontId="12" fillId="0" borderId="3" xfId="0" applyFont="1" applyBorder="1" applyAlignment="1">
      <alignment vertical="center" wrapText="1"/>
    </xf>
    <xf numFmtId="0" fontId="3" fillId="0" borderId="0" xfId="0" applyFont="1" applyAlignment="1"/>
    <xf numFmtId="0" fontId="15" fillId="0" borderId="3" xfId="0" applyFont="1" applyBorder="1" applyAlignment="1">
      <alignment vertical="center" wrapText="1"/>
    </xf>
    <xf numFmtId="0" fontId="16" fillId="0" borderId="4" xfId="0" applyFont="1" applyBorder="1" applyAlignment="1">
      <alignment vertical="center" wrapText="1"/>
    </xf>
    <xf numFmtId="0" fontId="15" fillId="3" borderId="4" xfId="0" applyFont="1" applyFill="1" applyBorder="1" applyAlignment="1">
      <alignment horizontal="center" vertical="center" wrapText="1"/>
    </xf>
    <xf numFmtId="0" fontId="3" fillId="0" borderId="5" xfId="0" applyFont="1" applyBorder="1" applyAlignment="1">
      <alignment horizontal="center" wrapText="1"/>
    </xf>
    <xf numFmtId="0" fontId="3" fillId="0" borderId="6" xfId="0" applyFont="1" applyBorder="1" applyAlignment="1">
      <alignment horizontal="center" wrapText="1"/>
    </xf>
    <xf numFmtId="0" fontId="3" fillId="0" borderId="2" xfId="0" applyFont="1" applyBorder="1" applyAlignment="1">
      <alignment wrapText="1"/>
    </xf>
    <xf numFmtId="0" fontId="3" fillId="0" borderId="2" xfId="0" applyFont="1" applyBorder="1" applyAlignment="1">
      <alignment horizontal="left" wrapText="1"/>
    </xf>
    <xf numFmtId="166" fontId="3" fillId="0" borderId="2" xfId="0" applyNumberFormat="1" applyFont="1" applyFill="1" applyBorder="1" applyAlignment="1">
      <alignment horizontal="center" wrapText="1"/>
    </xf>
    <xf numFmtId="166" fontId="0" fillId="0" borderId="2" xfId="0" applyNumberFormat="1" applyBorder="1" applyAlignment="1">
      <alignment horizontal="center"/>
    </xf>
    <xf numFmtId="0" fontId="3" fillId="0" borderId="2" xfId="0" applyFont="1" applyFill="1" applyBorder="1" applyAlignment="1">
      <alignment horizontal="center" wrapText="1"/>
    </xf>
    <xf numFmtId="0" fontId="3" fillId="0" borderId="5" xfId="0" applyFont="1" applyBorder="1" applyAlignment="1">
      <alignment horizontal="left" wrapText="1"/>
    </xf>
    <xf numFmtId="0" fontId="3" fillId="0" borderId="6" xfId="0" applyFont="1" applyBorder="1" applyAlignment="1">
      <alignment horizontal="left" wrapText="1"/>
    </xf>
    <xf numFmtId="2" fontId="0" fillId="0" borderId="2" xfId="0" applyNumberFormat="1" applyFont="1" applyFill="1" applyBorder="1" applyAlignment="1">
      <alignment horizontal="center" wrapText="1"/>
    </xf>
    <xf numFmtId="0" fontId="2" fillId="2" borderId="1" xfId="0" applyFont="1" applyFill="1" applyBorder="1" applyAlignment="1">
      <alignment horizontal="left"/>
    </xf>
    <xf numFmtId="0" fontId="2" fillId="2" borderId="7" xfId="0" applyFont="1" applyFill="1" applyBorder="1" applyAlignment="1">
      <alignment horizontal="left" wrapText="1"/>
    </xf>
    <xf numFmtId="0" fontId="5" fillId="0" borderId="0" xfId="4" applyFont="1" applyAlignment="1">
      <alignment horizontal="left" vertical="top" wrapText="1"/>
    </xf>
    <xf numFmtId="0" fontId="11" fillId="0" borderId="8" xfId="0" applyFont="1" applyBorder="1" applyAlignment="1">
      <alignment horizontal="center"/>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2" xfId="0" applyFont="1" applyBorder="1" applyAlignment="1">
      <alignment horizontal="left" vertical="center" wrapText="1"/>
    </xf>
    <xf numFmtId="0" fontId="12" fillId="0" borderId="3" xfId="0" applyFont="1" applyBorder="1" applyAlignment="1">
      <alignment horizontal="left" vertical="center" wrapText="1"/>
    </xf>
    <xf numFmtId="0" fontId="12" fillId="0" borderId="12" xfId="0" applyFont="1" applyBorder="1" applyAlignment="1">
      <alignment horizontal="left" vertical="top" wrapText="1"/>
    </xf>
    <xf numFmtId="0" fontId="12" fillId="0" borderId="3" xfId="0" applyFont="1" applyBorder="1" applyAlignment="1">
      <alignment horizontal="left" vertical="top" wrapText="1"/>
    </xf>
    <xf numFmtId="0" fontId="5" fillId="0" borderId="0" xfId="4" applyFont="1" applyAlignment="1">
      <alignment horizontal="left" wrapText="1"/>
    </xf>
    <xf numFmtId="0" fontId="7" fillId="0" borderId="0" xfId="7" applyFont="1" applyBorder="1" applyAlignment="1">
      <alignment horizontal="left" vertical="center" wrapText="1"/>
    </xf>
    <xf numFmtId="0" fontId="6" fillId="0" borderId="0" xfId="7" applyBorder="1" applyAlignment="1">
      <alignment horizontal="left" vertical="center"/>
    </xf>
  </cellXfs>
  <cellStyles count="8">
    <cellStyle name="Comma" xfId="1" builtinId="3"/>
    <cellStyle name="Comma 4 2" xfId="2"/>
    <cellStyle name="Normal" xfId="0" builtinId="0"/>
    <cellStyle name="Normal 2 2" xfId="3"/>
    <cellStyle name="Normal 2 3 2" xfId="4"/>
    <cellStyle name="Normal 4_FF" xfId="5"/>
    <cellStyle name="Normal 4_IF" xfId="6"/>
    <cellStyle name="Normal 4_LD"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514350</xdr:colOff>
      <xdr:row>49</xdr:row>
      <xdr:rowOff>76200</xdr:rowOff>
    </xdr:from>
    <xdr:to>
      <xdr:col>5</xdr:col>
      <xdr:colOff>695325</xdr:colOff>
      <xdr:row>62</xdr:row>
      <xdr:rowOff>95250</xdr:rowOff>
    </xdr:to>
    <xdr:pic>
      <xdr:nvPicPr>
        <xdr:cNvPr id="1025" name="Picture 5"/>
        <xdr:cNvPicPr>
          <a:picLocks noChangeAspect="1"/>
        </xdr:cNvPicPr>
      </xdr:nvPicPr>
      <xdr:blipFill>
        <a:blip xmlns:r="http://schemas.openxmlformats.org/officeDocument/2006/relationships" r:embed="rId1" cstate="print"/>
        <a:srcRect/>
        <a:stretch>
          <a:fillRect/>
        </a:stretch>
      </xdr:blipFill>
      <xdr:spPr bwMode="auto">
        <a:xfrm>
          <a:off x="5524500" y="9563100"/>
          <a:ext cx="3514725" cy="2152650"/>
        </a:xfrm>
        <a:prstGeom prst="rect">
          <a:avLst/>
        </a:prstGeom>
        <a:noFill/>
        <a:ln w="9525">
          <a:noFill/>
          <a:miter lim="800000"/>
          <a:headEnd/>
          <a:tailEnd/>
        </a:ln>
      </xdr:spPr>
    </xdr:pic>
    <xdr:clientData/>
  </xdr:twoCellAnchor>
  <xdr:twoCellAnchor editAs="oneCell">
    <xdr:from>
      <xdr:col>0</xdr:col>
      <xdr:colOff>47625</xdr:colOff>
      <xdr:row>49</xdr:row>
      <xdr:rowOff>152400</xdr:rowOff>
    </xdr:from>
    <xdr:to>
      <xdr:col>0</xdr:col>
      <xdr:colOff>3638550</xdr:colOff>
      <xdr:row>62</xdr:row>
      <xdr:rowOff>114300</xdr:rowOff>
    </xdr:to>
    <xdr:pic>
      <xdr:nvPicPr>
        <xdr:cNvPr id="1026" name="Picture 2"/>
        <xdr:cNvPicPr>
          <a:picLocks noChangeAspect="1"/>
        </xdr:cNvPicPr>
      </xdr:nvPicPr>
      <xdr:blipFill>
        <a:blip xmlns:r="http://schemas.openxmlformats.org/officeDocument/2006/relationships" r:embed="rId2" cstate="print"/>
        <a:srcRect/>
        <a:stretch>
          <a:fillRect/>
        </a:stretch>
      </xdr:blipFill>
      <xdr:spPr bwMode="auto">
        <a:xfrm>
          <a:off x="47625" y="9639300"/>
          <a:ext cx="3590925" cy="20955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indexed="11"/>
    <pageSetUpPr fitToPage="1"/>
  </sheetPr>
  <dimension ref="A1:J87"/>
  <sheetViews>
    <sheetView tabSelected="1" zoomScaleNormal="100" workbookViewId="0">
      <pane xSplit="1" ySplit="3" topLeftCell="B70" activePane="bottomRight" state="frozen"/>
      <selection activeCell="A88" sqref="A88:E89"/>
      <selection pane="topRight" activeCell="A88" sqref="A88:E89"/>
      <selection pane="bottomLeft" activeCell="A88" sqref="A88:E89"/>
      <selection pane="bottomRight" activeCell="A87" sqref="A87"/>
    </sheetView>
  </sheetViews>
  <sheetFormatPr defaultRowHeight="12.75" x14ac:dyDescent="0.2"/>
  <cols>
    <col min="1" max="1" width="56.42578125" style="46" bestFit="1" customWidth="1"/>
    <col min="2" max="2" width="18.7109375" style="47" customWidth="1"/>
    <col min="3" max="3" width="18" style="48" customWidth="1"/>
    <col min="4" max="4" width="16.28515625" style="1" customWidth="1"/>
    <col min="5" max="5" width="15.7109375" style="1" customWidth="1"/>
    <col min="6" max="6" width="13.85546875" style="1" customWidth="1"/>
    <col min="7" max="7" width="9.5703125" style="1" bestFit="1" customWidth="1"/>
    <col min="8" max="8" width="12.28515625" style="1" customWidth="1"/>
    <col min="9" max="16384" width="9.140625" style="1"/>
  </cols>
  <sheetData>
    <row r="1" spans="1:8" ht="15.75" customHeight="1" x14ac:dyDescent="0.2">
      <c r="A1" s="68" t="s">
        <v>0</v>
      </c>
      <c r="B1" s="68"/>
      <c r="C1" s="68"/>
      <c r="D1" s="68"/>
      <c r="E1" s="68"/>
      <c r="F1" s="68"/>
      <c r="G1" s="68"/>
      <c r="H1" s="68"/>
    </row>
    <row r="2" spans="1:8" x14ac:dyDescent="0.2">
      <c r="A2" s="69" t="s">
        <v>1</v>
      </c>
      <c r="B2" s="69"/>
      <c r="C2" s="69"/>
      <c r="D2" s="69"/>
      <c r="E2" s="69"/>
      <c r="F2" s="69"/>
      <c r="G2" s="2"/>
      <c r="H2" s="2"/>
    </row>
    <row r="3" spans="1:8" s="8" customFormat="1" ht="38.25" x14ac:dyDescent="0.2">
      <c r="A3" s="3" t="s">
        <v>2</v>
      </c>
      <c r="B3" s="4" t="s">
        <v>3</v>
      </c>
      <c r="C3" s="5" t="s">
        <v>4</v>
      </c>
      <c r="D3" s="3" t="s">
        <v>5</v>
      </c>
      <c r="E3" s="3" t="s">
        <v>6</v>
      </c>
      <c r="F3" s="3" t="s">
        <v>7</v>
      </c>
      <c r="G3" s="6" t="s">
        <v>8</v>
      </c>
      <c r="H3" s="7" t="s">
        <v>9</v>
      </c>
    </row>
    <row r="4" spans="1:8" s="16" customFormat="1" x14ac:dyDescent="0.2">
      <c r="A4" s="9" t="s">
        <v>10</v>
      </c>
      <c r="B4" s="10"/>
      <c r="C4" s="11"/>
      <c r="D4" s="12"/>
      <c r="E4" s="12"/>
      <c r="F4" s="13"/>
      <c r="G4" s="14"/>
      <c r="H4" s="15"/>
    </row>
    <row r="5" spans="1:8" s="16" customFormat="1" x14ac:dyDescent="0.2">
      <c r="A5" s="9" t="s">
        <v>11</v>
      </c>
      <c r="B5" s="10"/>
      <c r="C5" s="11"/>
      <c r="D5" s="12" t="s">
        <v>12</v>
      </c>
      <c r="E5" s="12" t="s">
        <v>12</v>
      </c>
      <c r="F5" s="17"/>
      <c r="G5" s="14"/>
      <c r="H5" s="15"/>
    </row>
    <row r="6" spans="1:8" s="16" customFormat="1" x14ac:dyDescent="0.2">
      <c r="A6" s="9"/>
      <c r="B6" s="10"/>
      <c r="C6" s="18"/>
      <c r="D6" s="17"/>
      <c r="E6" s="17"/>
      <c r="F6" s="17"/>
      <c r="G6" s="19"/>
      <c r="H6" s="15"/>
    </row>
    <row r="7" spans="1:8" s="16" customFormat="1" x14ac:dyDescent="0.2">
      <c r="A7" s="9" t="s">
        <v>13</v>
      </c>
      <c r="B7" s="10"/>
      <c r="C7" s="18"/>
      <c r="D7" s="12" t="s">
        <v>12</v>
      </c>
      <c r="E7" s="12" t="s">
        <v>12</v>
      </c>
      <c r="F7" s="13"/>
      <c r="G7" s="19"/>
      <c r="H7" s="15"/>
    </row>
    <row r="8" spans="1:8" s="16" customFormat="1" x14ac:dyDescent="0.2">
      <c r="A8" s="9"/>
      <c r="B8" s="10"/>
      <c r="C8" s="18"/>
      <c r="D8" s="12"/>
      <c r="E8" s="12"/>
      <c r="F8" s="12"/>
      <c r="G8" s="19"/>
      <c r="H8" s="15"/>
    </row>
    <row r="9" spans="1:8" s="16" customFormat="1" x14ac:dyDescent="0.2">
      <c r="A9" s="9" t="s">
        <v>14</v>
      </c>
      <c r="B9" s="10"/>
      <c r="C9" s="18"/>
      <c r="D9" s="12"/>
      <c r="E9" s="12"/>
      <c r="F9" s="12"/>
      <c r="G9" s="19"/>
      <c r="H9" s="15"/>
    </row>
    <row r="10" spans="1:8" s="16" customFormat="1" x14ac:dyDescent="0.2">
      <c r="A10" s="9"/>
      <c r="B10" s="10"/>
      <c r="C10" s="18"/>
      <c r="D10" s="12"/>
      <c r="E10" s="12"/>
      <c r="F10" s="12"/>
      <c r="G10" s="19"/>
      <c r="H10" s="15"/>
    </row>
    <row r="11" spans="1:8" s="16" customFormat="1" x14ac:dyDescent="0.2">
      <c r="A11" s="9" t="s">
        <v>15</v>
      </c>
      <c r="B11" s="10"/>
      <c r="C11" s="18"/>
      <c r="D11" s="12" t="s">
        <v>12</v>
      </c>
      <c r="E11" s="12" t="s">
        <v>12</v>
      </c>
      <c r="F11" s="12"/>
      <c r="G11" s="19"/>
      <c r="H11" s="15"/>
    </row>
    <row r="12" spans="1:8" s="16" customFormat="1" x14ac:dyDescent="0.2">
      <c r="A12" s="9"/>
      <c r="B12" s="10"/>
      <c r="C12" s="18"/>
      <c r="D12" s="12"/>
      <c r="E12" s="12"/>
      <c r="F12" s="12"/>
      <c r="G12" s="19"/>
      <c r="H12" s="15"/>
    </row>
    <row r="13" spans="1:8" s="16" customFormat="1" x14ac:dyDescent="0.2">
      <c r="A13" s="9" t="s">
        <v>16</v>
      </c>
      <c r="B13" s="10"/>
      <c r="C13" s="18"/>
      <c r="D13" s="12" t="s">
        <v>12</v>
      </c>
      <c r="E13" s="12" t="s">
        <v>12</v>
      </c>
      <c r="F13" s="12"/>
      <c r="G13" s="19"/>
      <c r="H13" s="15"/>
    </row>
    <row r="14" spans="1:8" s="16" customFormat="1" x14ac:dyDescent="0.2">
      <c r="A14" s="9"/>
      <c r="B14" s="10"/>
      <c r="C14" s="18"/>
      <c r="D14" s="12"/>
      <c r="E14" s="12"/>
      <c r="F14" s="12"/>
      <c r="G14" s="19"/>
      <c r="H14" s="15"/>
    </row>
    <row r="15" spans="1:8" s="16" customFormat="1" x14ac:dyDescent="0.2">
      <c r="A15" s="9" t="s">
        <v>17</v>
      </c>
      <c r="B15" s="10"/>
      <c r="C15" s="18"/>
      <c r="D15" s="12"/>
      <c r="E15" s="12"/>
      <c r="F15" s="12"/>
      <c r="G15" s="19"/>
      <c r="H15" s="15"/>
    </row>
    <row r="16" spans="1:8" s="16" customFormat="1" x14ac:dyDescent="0.2">
      <c r="A16" s="20" t="s">
        <v>18</v>
      </c>
      <c r="B16" s="21" t="s">
        <v>19</v>
      </c>
      <c r="C16" s="22">
        <v>1700000</v>
      </c>
      <c r="D16" s="23">
        <v>1711.8558</v>
      </c>
      <c r="E16" s="23">
        <f>(+D16/$D$36*100)</f>
        <v>39.459969409153594</v>
      </c>
      <c r="F16" s="23" t="s">
        <v>20</v>
      </c>
      <c r="G16" s="14">
        <v>7.181</v>
      </c>
      <c r="H16" s="15"/>
    </row>
    <row r="17" spans="1:8" s="16" customFormat="1" x14ac:dyDescent="0.2">
      <c r="A17" s="20" t="s">
        <v>21</v>
      </c>
      <c r="B17" s="21" t="s">
        <v>19</v>
      </c>
      <c r="C17" s="22">
        <v>1300000</v>
      </c>
      <c r="D17" s="23">
        <v>1295.0951</v>
      </c>
      <c r="E17" s="23">
        <f>(+D17/$D$36*100)</f>
        <v>29.853223050647554</v>
      </c>
      <c r="F17" s="23" t="s">
        <v>22</v>
      </c>
      <c r="G17" s="14">
        <v>7.3146000000000004</v>
      </c>
      <c r="H17" s="15"/>
    </row>
    <row r="18" spans="1:8" s="16" customFormat="1" x14ac:dyDescent="0.2">
      <c r="A18" s="20" t="s">
        <v>23</v>
      </c>
      <c r="B18" s="21" t="s">
        <v>19</v>
      </c>
      <c r="C18" s="22">
        <v>400000</v>
      </c>
      <c r="D18" s="23">
        <v>397.85079999999999</v>
      </c>
      <c r="E18" s="23">
        <f>(+D18/$D$36*100)</f>
        <v>9.1708544594744978</v>
      </c>
      <c r="F18" s="23" t="s">
        <v>24</v>
      </c>
      <c r="G18" s="14">
        <v>7.1383000000000001</v>
      </c>
      <c r="H18" s="15"/>
    </row>
    <row r="19" spans="1:8" s="16" customFormat="1" x14ac:dyDescent="0.2">
      <c r="A19" s="20" t="s">
        <v>25</v>
      </c>
      <c r="B19" s="21" t="s">
        <v>19</v>
      </c>
      <c r="C19" s="22">
        <v>200000</v>
      </c>
      <c r="D19" s="23">
        <v>191.81280000000001</v>
      </c>
      <c r="E19" s="23">
        <f>(+D19/$D$36*100)</f>
        <v>4.4214747645707639</v>
      </c>
      <c r="F19" s="23" t="s">
        <v>26</v>
      </c>
      <c r="G19" s="14">
        <v>7.1554000000000002</v>
      </c>
      <c r="H19" s="15"/>
    </row>
    <row r="20" spans="1:8" s="16" customFormat="1" x14ac:dyDescent="0.2">
      <c r="A20" s="9" t="s">
        <v>27</v>
      </c>
      <c r="B20" s="10"/>
      <c r="C20" s="18"/>
      <c r="D20" s="12">
        <f>IF(ISERROR(SUM(D16:D19)),0,SUM(D16:D19))</f>
        <v>3596.6145000000001</v>
      </c>
      <c r="E20" s="12">
        <f>IF(ISERROR(SUM(E16:E19)),0,SUM(E16:E19))</f>
        <v>82.905521683846402</v>
      </c>
      <c r="F20" s="24"/>
      <c r="G20" s="19"/>
      <c r="H20" s="15"/>
    </row>
    <row r="21" spans="1:8" s="16" customFormat="1" x14ac:dyDescent="0.2">
      <c r="A21" s="9"/>
      <c r="B21" s="10"/>
      <c r="C21" s="18"/>
      <c r="D21" s="12"/>
      <c r="E21" s="12"/>
      <c r="F21" s="12"/>
      <c r="G21" s="19"/>
      <c r="H21" s="15"/>
    </row>
    <row r="22" spans="1:8" s="16" customFormat="1" x14ac:dyDescent="0.2">
      <c r="A22" s="9" t="s">
        <v>28</v>
      </c>
      <c r="B22" s="10"/>
      <c r="C22" s="18"/>
      <c r="D22" s="12"/>
      <c r="E22" s="12"/>
      <c r="F22" s="13"/>
      <c r="G22" s="19"/>
      <c r="H22" s="15"/>
    </row>
    <row r="23" spans="1:8" s="16" customFormat="1" x14ac:dyDescent="0.2">
      <c r="A23" s="9" t="s">
        <v>29</v>
      </c>
      <c r="B23" s="10"/>
      <c r="C23" s="18"/>
      <c r="D23" s="12"/>
      <c r="E23" s="12"/>
      <c r="F23" s="13"/>
      <c r="G23" s="19"/>
      <c r="H23" s="15"/>
    </row>
    <row r="24" spans="1:8" s="16" customFormat="1" x14ac:dyDescent="0.2">
      <c r="A24" s="20" t="s">
        <v>30</v>
      </c>
      <c r="B24" s="21" t="s">
        <v>31</v>
      </c>
      <c r="C24" s="22">
        <v>60</v>
      </c>
      <c r="D24" s="23">
        <v>291.08100000000002</v>
      </c>
      <c r="E24" s="23">
        <f>(+D24/$D$36*100)</f>
        <v>6.7097049620568727</v>
      </c>
      <c r="F24" s="23" t="s">
        <v>32</v>
      </c>
      <c r="G24" s="14">
        <v>7.3098999999999998</v>
      </c>
      <c r="H24" s="15"/>
    </row>
    <row r="25" spans="1:8" s="16" customFormat="1" x14ac:dyDescent="0.2">
      <c r="A25" s="20" t="s">
        <v>33</v>
      </c>
      <c r="B25" s="21" t="s">
        <v>34</v>
      </c>
      <c r="C25" s="22">
        <v>20</v>
      </c>
      <c r="D25" s="23">
        <v>95.280600000000007</v>
      </c>
      <c r="E25" s="23">
        <f>(+D25/$D$36*100)</f>
        <v>2.1963120732983468</v>
      </c>
      <c r="F25" s="23" t="s">
        <v>35</v>
      </c>
      <c r="G25" s="14">
        <v>7.4398999999999997</v>
      </c>
      <c r="H25" s="15"/>
    </row>
    <row r="26" spans="1:8" s="16" customFormat="1" x14ac:dyDescent="0.2">
      <c r="A26" s="25" t="s">
        <v>36</v>
      </c>
      <c r="B26" s="21"/>
      <c r="C26" s="22"/>
      <c r="D26" s="23"/>
      <c r="E26" s="23"/>
      <c r="F26" s="23"/>
      <c r="G26" s="19"/>
      <c r="H26" s="15"/>
    </row>
    <row r="27" spans="1:8" s="16" customFormat="1" x14ac:dyDescent="0.2">
      <c r="A27" s="9" t="s">
        <v>27</v>
      </c>
      <c r="B27" s="26"/>
      <c r="C27" s="27"/>
      <c r="D27" s="12">
        <f>IF(ISERROR(SUM(D24:D26)),0,SUM(D24:D26))</f>
        <v>386.36160000000001</v>
      </c>
      <c r="E27" s="12">
        <f>IF(ISERROR(SUM(E24:E26)),0,SUM(E24:E26))</f>
        <v>8.9060170353552195</v>
      </c>
      <c r="F27" s="28"/>
      <c r="G27" s="19"/>
      <c r="H27" s="15"/>
    </row>
    <row r="28" spans="1:8" s="16" customFormat="1" x14ac:dyDescent="0.2">
      <c r="A28" s="9"/>
      <c r="B28" s="26"/>
      <c r="C28" s="27"/>
      <c r="D28" s="12"/>
      <c r="E28" s="12"/>
      <c r="F28" s="28"/>
      <c r="G28" s="19"/>
      <c r="H28" s="15"/>
    </row>
    <row r="29" spans="1:8" s="16" customFormat="1" x14ac:dyDescent="0.2">
      <c r="A29" s="20" t="s">
        <v>37</v>
      </c>
      <c r="B29" s="21"/>
      <c r="C29" s="22">
        <v>0</v>
      </c>
      <c r="D29" s="23">
        <v>211.34531170000002</v>
      </c>
      <c r="E29" s="23">
        <f>(+D29/$D$36*100)</f>
        <v>4.871718479120748</v>
      </c>
      <c r="F29" s="23" t="s">
        <v>38</v>
      </c>
      <c r="G29" s="19">
        <v>6.7727000000000004</v>
      </c>
      <c r="H29" s="15"/>
    </row>
    <row r="30" spans="1:8" s="16" customFormat="1" x14ac:dyDescent="0.2">
      <c r="A30" s="9" t="s">
        <v>27</v>
      </c>
      <c r="B30" s="10"/>
      <c r="C30" s="18"/>
      <c r="D30" s="12">
        <f>IF(ISERROR(SUM(D29:D29)),0,SUM(D29:D29))</f>
        <v>211.34531170000002</v>
      </c>
      <c r="E30" s="12">
        <f>IF(ISERROR(SUM(E29:E29)),0,SUM(E29:E29))</f>
        <v>4.871718479120748</v>
      </c>
      <c r="F30" s="23"/>
      <c r="G30" s="19"/>
      <c r="H30" s="15"/>
    </row>
    <row r="31" spans="1:8" s="16" customFormat="1" x14ac:dyDescent="0.2">
      <c r="A31" s="9"/>
      <c r="B31" s="10"/>
      <c r="C31" s="18"/>
      <c r="D31" s="12"/>
      <c r="E31" s="12"/>
      <c r="F31" s="13"/>
      <c r="G31" s="19"/>
      <c r="H31" s="15"/>
    </row>
    <row r="32" spans="1:8" s="16" customFormat="1" x14ac:dyDescent="0.2">
      <c r="A32" s="9" t="s">
        <v>39</v>
      </c>
      <c r="B32" s="10"/>
      <c r="C32" s="18" t="s">
        <v>40</v>
      </c>
      <c r="D32" s="12">
        <f>+IF(ISERROR(#REF!),0,#REF!)+IF(ISERROR(D30),0,D30)+IF(ISERROR(#REF!),0,#REF!)+IF(ISERROR(#REF!),0,#REF!)+IF(ISERROR(D20),0,D20)+IF(ISERROR(D27),0,D27)+IF(ISERROR(#REF!),0,#REF!)+IF(ISERROR(#REF!),0,#REF!)+IF(ISERROR(#REF!),0,#REF!)</f>
        <v>4194.3214116999998</v>
      </c>
      <c r="E32" s="12">
        <f>+IF(ISERROR(#REF!),0,#REF!)+IF(ISERROR(E30),0,E30)+IF(ISERROR(#REF!),0,#REF!)+IF(ISERROR(#REF!),0,#REF!)+IF(ISERROR(E20),0,E20)+IF(ISERROR(E27),0,E27)+IF(ISERROR(#REF!),0,#REF!)+IF(ISERROR(#REF!),0,#REF!)+IF(ISERROR(#REF!),0,#REF!)</f>
        <v>96.683257198322366</v>
      </c>
      <c r="F32" s="12">
        <f>+IF(ISERROR(#REF!),0,#REF!)+IF(ISERROR(F30),0,F30)+IF(ISERROR(#REF!),0,#REF!)+IF(ISERROR(#REF!),0,#REF!)+IF(ISERROR(#REF!),0,#REF!)+IF(ISERROR(F27),0,F27)+IF(ISERROR(#REF!),0,#REF!)</f>
        <v>0</v>
      </c>
      <c r="G32" s="19"/>
      <c r="H32" s="15"/>
    </row>
    <row r="33" spans="1:8" s="16" customFormat="1" x14ac:dyDescent="0.2">
      <c r="A33" s="9"/>
      <c r="B33" s="10"/>
      <c r="C33" s="18"/>
      <c r="D33" s="12"/>
      <c r="E33" s="12"/>
      <c r="F33" s="29"/>
      <c r="G33" s="29"/>
      <c r="H33" s="29"/>
    </row>
    <row r="34" spans="1:8" s="16" customFormat="1" x14ac:dyDescent="0.2">
      <c r="A34" s="9" t="s">
        <v>41</v>
      </c>
      <c r="B34" s="10"/>
      <c r="C34" s="18"/>
      <c r="D34" s="12">
        <f>+D36-D32</f>
        <v>143.88722259989936</v>
      </c>
      <c r="E34" s="12">
        <f>D34/$D$36*100</f>
        <v>3.316742801677631</v>
      </c>
      <c r="F34" s="29"/>
      <c r="G34" s="29"/>
      <c r="H34" s="29"/>
    </row>
    <row r="35" spans="1:8" s="16" customFormat="1" x14ac:dyDescent="0.2">
      <c r="A35" s="9"/>
      <c r="B35" s="10"/>
      <c r="C35" s="18"/>
      <c r="D35" s="17"/>
      <c r="E35" s="17"/>
      <c r="F35" s="29"/>
      <c r="G35" s="29"/>
      <c r="H35" s="29"/>
    </row>
    <row r="36" spans="1:8" s="16" customFormat="1" x14ac:dyDescent="0.2">
      <c r="A36" s="9" t="s">
        <v>42</v>
      </c>
      <c r="B36" s="10"/>
      <c r="C36" s="18"/>
      <c r="D36" s="12">
        <v>4338.2086342998991</v>
      </c>
      <c r="E36" s="12">
        <f>+E32+E34</f>
        <v>100</v>
      </c>
      <c r="F36" s="29"/>
      <c r="G36" s="29"/>
      <c r="H36" s="29"/>
    </row>
    <row r="37" spans="1:8" s="16" customFormat="1" x14ac:dyDescent="0.2">
      <c r="A37" s="30"/>
      <c r="B37" s="31"/>
      <c r="C37" s="32"/>
      <c r="D37" s="33"/>
      <c r="E37" s="33"/>
      <c r="F37" s="29"/>
      <c r="G37" s="29"/>
      <c r="H37" s="29"/>
    </row>
    <row r="38" spans="1:8" s="16" customFormat="1" x14ac:dyDescent="0.2">
      <c r="A38" s="34" t="s">
        <v>43</v>
      </c>
      <c r="B38" s="35"/>
      <c r="C38" s="36"/>
      <c r="D38" s="37"/>
      <c r="E38" s="37"/>
      <c r="F38" s="1"/>
      <c r="G38" s="38"/>
      <c r="H38" s="38"/>
    </row>
    <row r="39" spans="1:8" ht="15" x14ac:dyDescent="0.25">
      <c r="A39" s="79" t="s">
        <v>44</v>
      </c>
      <c r="B39" s="79"/>
      <c r="C39" s="79"/>
      <c r="D39" s="79"/>
      <c r="E39" s="79"/>
      <c r="F39" s="79"/>
      <c r="G39" s="79"/>
      <c r="H39" s="79"/>
    </row>
    <row r="40" spans="1:8" ht="35.25" customHeight="1" x14ac:dyDescent="0.2">
      <c r="A40" s="70" t="s">
        <v>45</v>
      </c>
      <c r="B40" s="70"/>
      <c r="C40" s="70"/>
      <c r="D40" s="70"/>
      <c r="E40" s="70"/>
      <c r="F40" s="70"/>
      <c r="G40" s="70"/>
      <c r="H40" s="70"/>
    </row>
    <row r="41" spans="1:8" ht="15" x14ac:dyDescent="0.2">
      <c r="A41" s="81" t="s">
        <v>46</v>
      </c>
      <c r="B41" s="81"/>
      <c r="C41" s="81"/>
      <c r="D41" s="81"/>
      <c r="E41" s="81"/>
      <c r="F41" s="81"/>
      <c r="G41" s="81"/>
      <c r="H41" s="81"/>
    </row>
    <row r="42" spans="1:8" ht="69" customHeight="1" x14ac:dyDescent="0.2">
      <c r="A42" s="80" t="s">
        <v>47</v>
      </c>
      <c r="B42" s="80"/>
      <c r="C42" s="80"/>
      <c r="D42" s="80"/>
      <c r="E42" s="80"/>
      <c r="F42" s="80"/>
      <c r="G42" s="80"/>
      <c r="H42" s="80"/>
    </row>
    <row r="43" spans="1:8" x14ac:dyDescent="0.2">
      <c r="A43" s="39"/>
      <c r="B43" s="40"/>
      <c r="C43" s="41"/>
      <c r="D43" s="42"/>
      <c r="E43" s="37"/>
      <c r="G43" s="38"/>
      <c r="H43" s="38"/>
    </row>
    <row r="44" spans="1:8" ht="15" x14ac:dyDescent="0.25">
      <c r="A44" s="43" t="s">
        <v>48</v>
      </c>
      <c r="B44" s="44"/>
      <c r="C44" s="44"/>
      <c r="D44" s="44"/>
      <c r="G44" s="38"/>
      <c r="H44" s="38"/>
    </row>
    <row r="45" spans="1:8" ht="15" x14ac:dyDescent="0.25">
      <c r="A45" s="45" t="s">
        <v>49</v>
      </c>
      <c r="B45" s="44"/>
      <c r="C45" s="44"/>
      <c r="D45" s="44"/>
      <c r="G45" s="38"/>
      <c r="H45" s="38"/>
    </row>
    <row r="46" spans="1:8" ht="15" x14ac:dyDescent="0.25">
      <c r="A46" s="45" t="s">
        <v>50</v>
      </c>
      <c r="B46" s="44"/>
      <c r="C46" s="44"/>
      <c r="D46" s="44"/>
      <c r="G46" s="38"/>
      <c r="H46" s="38"/>
    </row>
    <row r="47" spans="1:8" ht="15" x14ac:dyDescent="0.25">
      <c r="A47" s="45" t="s">
        <v>51</v>
      </c>
      <c r="B47" s="44"/>
      <c r="C47" s="44"/>
      <c r="D47" s="44"/>
      <c r="G47" s="38"/>
      <c r="H47" s="38"/>
    </row>
    <row r="48" spans="1:8" x14ac:dyDescent="0.2">
      <c r="G48" s="38"/>
      <c r="H48" s="38"/>
    </row>
    <row r="49" spans="1:8" ht="14.25" x14ac:dyDescent="0.2">
      <c r="A49" s="49" t="s">
        <v>52</v>
      </c>
      <c r="B49" s="44"/>
      <c r="C49" s="44"/>
      <c r="D49" s="50" t="s">
        <v>72</v>
      </c>
      <c r="G49" s="38"/>
      <c r="H49" s="38"/>
    </row>
    <row r="50" spans="1:8" ht="15" x14ac:dyDescent="0.25">
      <c r="A50" s="45"/>
      <c r="B50" s="44"/>
      <c r="C50" s="44"/>
      <c r="G50" s="38"/>
      <c r="H50" s="38"/>
    </row>
    <row r="51" spans="1:8" x14ac:dyDescent="0.2">
      <c r="G51" s="38"/>
      <c r="H51" s="38"/>
    </row>
    <row r="52" spans="1:8" x14ac:dyDescent="0.2">
      <c r="A52" s="51"/>
      <c r="G52" s="38"/>
      <c r="H52" s="38"/>
    </row>
    <row r="53" spans="1:8" x14ac:dyDescent="0.2">
      <c r="G53" s="38"/>
      <c r="H53" s="38"/>
    </row>
    <row r="54" spans="1:8" x14ac:dyDescent="0.2">
      <c r="G54" s="38"/>
      <c r="H54" s="38"/>
    </row>
    <row r="55" spans="1:8" x14ac:dyDescent="0.2">
      <c r="G55" s="38"/>
      <c r="H55" s="38"/>
    </row>
    <row r="56" spans="1:8" x14ac:dyDescent="0.2">
      <c r="G56" s="38"/>
      <c r="H56" s="38"/>
    </row>
    <row r="57" spans="1:8" x14ac:dyDescent="0.2">
      <c r="G57" s="38"/>
      <c r="H57" s="38"/>
    </row>
    <row r="58" spans="1:8" x14ac:dyDescent="0.2">
      <c r="G58" s="38"/>
      <c r="H58" s="38"/>
    </row>
    <row r="59" spans="1:8" x14ac:dyDescent="0.2">
      <c r="G59" s="38"/>
      <c r="H59" s="38"/>
    </row>
    <row r="60" spans="1:8" x14ac:dyDescent="0.2">
      <c r="G60" s="38"/>
      <c r="H60" s="38"/>
    </row>
    <row r="61" spans="1:8" x14ac:dyDescent="0.2">
      <c r="G61" s="38"/>
      <c r="H61" s="38"/>
    </row>
    <row r="65" spans="1:10" ht="15" thickBot="1" x14ac:dyDescent="0.25">
      <c r="A65" s="71"/>
      <c r="B65" s="71"/>
      <c r="C65" s="71"/>
    </row>
    <row r="66" spans="1:10" ht="13.5" thickBot="1" x14ac:dyDescent="0.25">
      <c r="A66" s="72" t="s">
        <v>53</v>
      </c>
      <c r="B66" s="73"/>
      <c r="C66" s="73"/>
      <c r="D66" s="74"/>
      <c r="E66" s="52"/>
      <c r="F66" s="52"/>
    </row>
    <row r="67" spans="1:10" ht="13.5" thickBot="1" x14ac:dyDescent="0.25">
      <c r="A67" s="53" t="s">
        <v>54</v>
      </c>
      <c r="B67" s="75" t="s">
        <v>55</v>
      </c>
      <c r="C67" s="77" t="s">
        <v>56</v>
      </c>
      <c r="D67" s="75" t="s">
        <v>57</v>
      </c>
      <c r="E67" s="54"/>
      <c r="F67" s="54"/>
    </row>
    <row r="68" spans="1:10" ht="13.5" thickBot="1" x14ac:dyDescent="0.25">
      <c r="A68" s="53" t="s">
        <v>58</v>
      </c>
      <c r="B68" s="76"/>
      <c r="C68" s="78"/>
      <c r="D68" s="76"/>
      <c r="E68" s="54"/>
      <c r="F68" s="54"/>
    </row>
    <row r="69" spans="1:10" ht="15.75" thickBot="1" x14ac:dyDescent="0.25">
      <c r="A69" s="55" t="s">
        <v>59</v>
      </c>
      <c r="B69" s="56"/>
      <c r="C69" s="56"/>
      <c r="D69" s="56"/>
      <c r="E69" s="54"/>
      <c r="F69" s="54"/>
    </row>
    <row r="70" spans="1:10" ht="15.75" thickBot="1" x14ac:dyDescent="0.25">
      <c r="A70" s="55" t="s">
        <v>60</v>
      </c>
      <c r="B70" s="56"/>
      <c r="C70" s="56"/>
      <c r="D70" s="56"/>
    </row>
    <row r="71" spans="1:10" ht="15.75" thickBot="1" x14ac:dyDescent="0.25">
      <c r="A71" s="55" t="s">
        <v>61</v>
      </c>
      <c r="B71" s="56"/>
      <c r="C71" s="57" t="s">
        <v>62</v>
      </c>
      <c r="D71" s="56"/>
    </row>
    <row r="74" spans="1:10" x14ac:dyDescent="0.2">
      <c r="A74" s="58" t="s">
        <v>40</v>
      </c>
      <c r="B74" s="59" t="s">
        <v>63</v>
      </c>
    </row>
    <row r="75" spans="1:10" x14ac:dyDescent="0.2">
      <c r="A75" s="60" t="s">
        <v>64</v>
      </c>
      <c r="B75" s="61" t="s">
        <v>40</v>
      </c>
    </row>
    <row r="76" spans="1:10" x14ac:dyDescent="0.2">
      <c r="A76" s="60" t="s">
        <v>65</v>
      </c>
      <c r="B76" s="61"/>
    </row>
    <row r="77" spans="1:10" s="48" customFormat="1" x14ac:dyDescent="0.2">
      <c r="A77" s="60"/>
      <c r="B77" s="61" t="s">
        <v>40</v>
      </c>
      <c r="D77" s="1"/>
      <c r="E77" s="1"/>
      <c r="F77" s="1"/>
      <c r="G77" s="1"/>
      <c r="H77" s="1"/>
      <c r="I77" s="1"/>
      <c r="J77" s="1"/>
    </row>
    <row r="78" spans="1:10" s="48" customFormat="1" x14ac:dyDescent="0.2">
      <c r="A78" s="60" t="s">
        <v>66</v>
      </c>
      <c r="B78" s="67">
        <v>7.3125999999999998</v>
      </c>
      <c r="D78" s="1"/>
      <c r="E78" s="1"/>
      <c r="F78" s="1"/>
      <c r="G78" s="1"/>
      <c r="H78" s="1"/>
      <c r="I78" s="1"/>
      <c r="J78" s="1"/>
    </row>
    <row r="79" spans="1:10" s="48" customFormat="1" x14ac:dyDescent="0.2">
      <c r="A79" s="60" t="s">
        <v>40</v>
      </c>
      <c r="B79" s="62" t="s">
        <v>40</v>
      </c>
      <c r="D79" s="1"/>
      <c r="E79" s="1"/>
      <c r="F79" s="1"/>
      <c r="G79" s="1"/>
      <c r="H79" s="1"/>
      <c r="I79" s="1"/>
      <c r="J79" s="1"/>
    </row>
    <row r="80" spans="1:10" s="48" customFormat="1" x14ac:dyDescent="0.2">
      <c r="A80" s="60" t="s">
        <v>67</v>
      </c>
      <c r="B80" s="63">
        <v>3.8213518757345657</v>
      </c>
      <c r="D80" s="1"/>
      <c r="E80" s="1"/>
      <c r="F80" s="1"/>
      <c r="G80" s="1"/>
      <c r="H80" s="1"/>
      <c r="I80" s="1"/>
      <c r="J80" s="1"/>
    </row>
    <row r="81" spans="1:10" s="48" customFormat="1" x14ac:dyDescent="0.2">
      <c r="A81" s="60" t="s">
        <v>68</v>
      </c>
      <c r="B81" s="63">
        <v>4.8278911300000003</v>
      </c>
      <c r="D81" s="1"/>
      <c r="E81" s="1"/>
      <c r="F81" s="1"/>
      <c r="G81" s="1"/>
      <c r="H81" s="1"/>
      <c r="I81" s="1"/>
      <c r="J81" s="1"/>
    </row>
    <row r="82" spans="1:10" s="48" customFormat="1" x14ac:dyDescent="0.2">
      <c r="A82" s="60" t="s">
        <v>40</v>
      </c>
      <c r="B82" s="26" t="s">
        <v>40</v>
      </c>
      <c r="D82" s="1"/>
      <c r="E82" s="1"/>
      <c r="F82" s="1"/>
      <c r="G82" s="1"/>
      <c r="H82" s="1"/>
      <c r="I82" s="1"/>
      <c r="J82" s="1"/>
    </row>
    <row r="83" spans="1:10" s="48" customFormat="1" x14ac:dyDescent="0.2">
      <c r="A83" s="60" t="s">
        <v>69</v>
      </c>
      <c r="B83" s="64" t="s">
        <v>70</v>
      </c>
      <c r="D83" s="1"/>
      <c r="E83" s="1"/>
      <c r="F83" s="1"/>
      <c r="G83" s="1"/>
      <c r="H83" s="1"/>
      <c r="I83" s="1"/>
      <c r="J83" s="1"/>
    </row>
    <row r="84" spans="1:10" s="48" customFormat="1" x14ac:dyDescent="0.2">
      <c r="A84" s="65" t="s">
        <v>71</v>
      </c>
      <c r="B84" s="66"/>
      <c r="D84" s="1"/>
      <c r="E84" s="1"/>
      <c r="F84" s="1"/>
      <c r="G84" s="1"/>
      <c r="H84" s="1"/>
      <c r="I84" s="1"/>
      <c r="J84" s="1"/>
    </row>
    <row r="87" spans="1:10" ht="25.5" x14ac:dyDescent="0.2">
      <c r="A87" s="46" t="s">
        <v>73</v>
      </c>
    </row>
  </sheetData>
  <mergeCells count="11">
    <mergeCell ref="B67:B68"/>
    <mergeCell ref="C67:C68"/>
    <mergeCell ref="D67:D68"/>
    <mergeCell ref="A39:H39"/>
    <mergeCell ref="A42:H42"/>
    <mergeCell ref="A41:H41"/>
    <mergeCell ref="A1:H1"/>
    <mergeCell ref="A2:F2"/>
    <mergeCell ref="A40:H40"/>
    <mergeCell ref="A65:C65"/>
    <mergeCell ref="A66:D66"/>
  </mergeCells>
  <phoneticPr fontId="0" type="noConversion"/>
  <pageMargins left="0.75" right="0.25" top="1" bottom="1" header="0.5" footer="0.5"/>
  <pageSetup paperSize="9" scale="2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FF</vt:lpstr>
      <vt:lpstr>FF!Print_Area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Tejasvi Gupta</dc:creator>
  <cp:lastModifiedBy>Tejasvi Gupta</cp:lastModifiedBy>
  <dcterms:created xsi:type="dcterms:W3CDTF">2023-04-04T08:39:36Z</dcterms:created>
  <dcterms:modified xsi:type="dcterms:W3CDTF">2023-04-04T10:03:47Z</dcterms:modified>
</cp:coreProperties>
</file>