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NAV All Files 2006-2007\Monthly Portfolio\February 2023\Monthly\For sent\"/>
    </mc:Choice>
  </mc:AlternateContent>
  <bookViews>
    <workbookView xWindow="0" yWindow="0" windowWidth="20490" windowHeight="7770"/>
  </bookViews>
  <sheets>
    <sheet name="FF" sheetId="1" r:id="rId1"/>
  </sheets>
  <definedNames>
    <definedName name="_xlnm._FilterDatabase" localSheetId="0" hidden="1">FF!$A$1:$H$44</definedName>
    <definedName name="Afs">#REF!</definedName>
    <definedName name="_xlnm.Database">#REF!</definedName>
    <definedName name="EBLDB">#REF!</definedName>
    <definedName name="fl">#REF!</definedName>
    <definedName name="_xlnm.Print_Area" localSheetId="0">FF!$A$1:$E$25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D30" i="1"/>
  <c r="E29" i="1"/>
  <c r="E30" i="1" s="1"/>
  <c r="D27" i="1"/>
  <c r="E25" i="1"/>
  <c r="E27" i="1" s="1"/>
  <c r="E24" i="1"/>
  <c r="D20" i="1"/>
  <c r="E19" i="1"/>
  <c r="E18" i="1"/>
  <c r="E17" i="1"/>
  <c r="E16" i="1"/>
  <c r="E20" i="1" l="1"/>
  <c r="D33" i="1"/>
  <c r="D35" i="1" s="1"/>
  <c r="E35" i="1" s="1"/>
  <c r="E33" i="1"/>
  <c r="E37" i="1" l="1"/>
</calcChain>
</file>

<file path=xl/sharedStrings.xml><?xml version="1.0" encoding="utf-8"?>
<sst xmlns="http://schemas.openxmlformats.org/spreadsheetml/2006/main" count="89" uniqueCount="74">
  <si>
    <t xml:space="preserve">JM Dynamic Bond Fund (An open ended dynamic debt scheme investing across duration) A relatively high interest rate risk and moderate credit risk. </t>
  </si>
  <si>
    <t>Portfolio as on 28.02.2023</t>
  </si>
  <si>
    <t>Name of the Instruments</t>
  </si>
  <si>
    <t>Industry/Rating</t>
  </si>
  <si>
    <t>Quantity</t>
  </si>
  <si>
    <t>Market Value (Rs. In Lakhs)</t>
  </si>
  <si>
    <t>% age to NAV</t>
  </si>
  <si>
    <t>ISIN</t>
  </si>
  <si>
    <t>Yield %</t>
  </si>
  <si>
    <t>^YTC (AT1/Tier 2 bonds)</t>
  </si>
  <si>
    <t>DEBT INSTRUMENTS</t>
  </si>
  <si>
    <t>a) Listed/Awaiting Listing On  Stock Exchange</t>
  </si>
  <si>
    <t>NIL</t>
  </si>
  <si>
    <t>b) Privately Placed / Unlisted</t>
  </si>
  <si>
    <t>TERM DEPOSITS</t>
  </si>
  <si>
    <t>Deposits (Maturity not exceeding 91 days)</t>
  </si>
  <si>
    <t>Deposits (Placed as F &amp; O margin)</t>
  </si>
  <si>
    <t>GOVERNMENT SECURITIES</t>
  </si>
  <si>
    <t>7.38% Government of India Securities 2027 20/06/2027</t>
  </si>
  <si>
    <t>IN0020220037</t>
  </si>
  <si>
    <t>6.89% Government of India Securities 2025 16/01/2025</t>
  </si>
  <si>
    <t>IN0020220128</t>
  </si>
  <si>
    <t>6.69% Government of India Securities 2024 27/06/2024</t>
  </si>
  <si>
    <t>IN0020220052</t>
  </si>
  <si>
    <t>7.26% Government of India Securities 2032 22/08/2032</t>
  </si>
  <si>
    <t>IN0020220060</t>
  </si>
  <si>
    <t>Sub Total:</t>
  </si>
  <si>
    <t>MONEY MARKET INSTRUMENTS</t>
  </si>
  <si>
    <t>Certificate of Deposit (CD) / Commercial Paper (CP)</t>
  </si>
  <si>
    <t>Kotak Mahindra Bank CD**</t>
  </si>
  <si>
    <t>CRISIL A1+</t>
  </si>
  <si>
    <t>INE237A162Q1</t>
  </si>
  <si>
    <t>Bank of Baroda CD</t>
  </si>
  <si>
    <t>IND A1+</t>
  </si>
  <si>
    <t>INE028A16CZ4</t>
  </si>
  <si>
    <t>Treasury Bills</t>
  </si>
  <si>
    <t>TREPS-Triparty Repo</t>
  </si>
  <si>
    <t/>
  </si>
  <si>
    <t>Total:</t>
  </si>
  <si>
    <t xml:space="preserve"> </t>
  </si>
  <si>
    <t>Net Current Assets</t>
  </si>
  <si>
    <t>Net Assets</t>
  </si>
  <si>
    <t>** Non Traded.</t>
  </si>
  <si>
    <t>Number of Instances of Deviation In valuation Of Securities as per Sebi circular ref no SEBI/HO/IMD/DF4/CIR/P/2019/102 dated September 24, 2019- Nil</t>
  </si>
  <si>
    <t>^ YTC i.e. Yield to Call is disclosed at security level only for Additional Tier 1 Bonds and Tier 2 Bonds issued by Banks as per AMFI Best Practices Notification 135/BP/91/2020-21 read with SEBI circular SEBI/HO/IMD/DF4/CIR/P/2021/034</t>
  </si>
  <si>
    <t>Where the scheme has invested in floating rate instruments and / or interest rate derivatives, the following disclaimer may be read in regard to such investment;</t>
  </si>
  <si>
    <t>"This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</si>
  <si>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This Product is suitable for investors who are seeking*</t>
  </si>
  <si>
    <t xml:space="preserve">• Regular Income over Medium Term to Long Term. </t>
  </si>
  <si>
    <t>• Investment in Debt and Money Market securities across maturities.</t>
  </si>
  <si>
    <t>*Investors should consult their financial advisers if in doubt about whether the product is suitable for them.</t>
  </si>
  <si>
    <t xml:space="preserve">         Riskometer of the scheme </t>
  </si>
  <si>
    <t xml:space="preserve">CRISIL Dynamic  Bond Fund BIII Index </t>
  </si>
  <si>
    <t>Potential Risk Class</t>
  </si>
  <si>
    <r>
      <t xml:space="preserve">Credit Risk </t>
    </r>
    <r>
      <rPr>
        <sz val="9"/>
        <color indexed="8"/>
        <rFont val="Symbol"/>
        <family val="1"/>
        <charset val="2"/>
      </rPr>
      <t>®</t>
    </r>
  </si>
  <si>
    <t>Relatively Low (Class A)</t>
  </si>
  <si>
    <t>Moderate (Class B)</t>
  </si>
  <si>
    <t>Relatively High (Class C)</t>
  </si>
  <si>
    <r>
      <t xml:space="preserve">Interest Rate Risk </t>
    </r>
    <r>
      <rPr>
        <sz val="9"/>
        <color indexed="8"/>
        <rFont val="Symbol"/>
        <family val="1"/>
        <charset val="2"/>
      </rPr>
      <t>¯</t>
    </r>
  </si>
  <si>
    <t>Relatively Low (Class I)</t>
  </si>
  <si>
    <t>Moderate (Class II)</t>
  </si>
  <si>
    <t>Relatively High Class (Class III)</t>
  </si>
  <si>
    <t>B-III</t>
  </si>
  <si>
    <t xml:space="preserve"> Portfolio Information</t>
  </si>
  <si>
    <t>Scheme Name :</t>
  </si>
  <si>
    <t>JM Dynamic Bond Fund</t>
  </si>
  <si>
    <t>Description (if any)</t>
  </si>
  <si>
    <t>Annualised Portfolio YTM*# :</t>
  </si>
  <si>
    <t>Macaulay Duration</t>
  </si>
  <si>
    <t>Residual Maturity</t>
  </si>
  <si>
    <t xml:space="preserve">As on (Date) </t>
  </si>
  <si>
    <t>28.02.2023</t>
  </si>
  <si>
    <t>* in case of semi annual YTM,  it will be annualised, # Calculated on amount invested in debt securities ( including accrued interest)</t>
  </si>
  <si>
    <t>Sovereign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</si>
</sst>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0.0000"/>
  </numFmts>
  <fonts count="15" x14ac:knownFonts="1">
    <font>
      <sz val="10"/>
      <name val="Arial"/>
      <family val="2"/>
    </font>
    <font>
      <sz val="10"/>
      <name val="Arial"/>
      <family val="2"/>
    </font>
    <font>
      <b/>
      <sz val="10"/>
      <color indexed="9"/>
      <name val="Times New Roman"/>
      <family val="1"/>
    </font>
    <font>
      <sz val="10"/>
      <name val="Times New Roman"/>
      <family val="1"/>
    </font>
    <font>
      <b/>
      <sz val="10"/>
      <name val="Times New Roman"/>
      <family val="1"/>
    </font>
    <font>
      <sz val="11"/>
      <name val="Calibri"/>
      <family val="2"/>
    </font>
    <font>
      <sz val="11"/>
      <color indexed="8"/>
      <name val="Calibri"/>
      <family val="2"/>
    </font>
    <font>
      <i/>
      <sz val="11"/>
      <color indexed="8"/>
      <name val="Calibri"/>
      <family val="2"/>
    </font>
    <font>
      <b/>
      <sz val="11"/>
      <color indexed="8"/>
      <name val="Calibri"/>
      <family val="2"/>
    </font>
    <font>
      <b/>
      <sz val="11"/>
      <color indexed="8"/>
      <name val="Times New Roman"/>
      <family val="1"/>
    </font>
    <font>
      <sz val="10"/>
      <color indexed="8"/>
      <name val="Tahoma"/>
      <family val="2"/>
    </font>
    <font>
      <b/>
      <sz val="9"/>
      <color indexed="8"/>
      <name val="Tahoma"/>
      <family val="2"/>
    </font>
    <font>
      <sz val="9"/>
      <color indexed="8"/>
      <name val="Symbol"/>
      <family val="1"/>
      <charset val="2"/>
    </font>
    <font>
      <sz val="9"/>
      <color indexed="8"/>
      <name val="Trebuchet MS"/>
      <family val="2"/>
    </font>
    <font>
      <sz val="8"/>
      <color indexed="8"/>
      <name val="Times New Roman"/>
      <family val="1"/>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right style="medium">
        <color indexed="8"/>
      </right>
      <top/>
      <bottom style="medium">
        <color indexed="8"/>
      </bottom>
      <diagonal/>
    </border>
    <border>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1" fillId="0" borderId="0"/>
    <xf numFmtId="0" fontId="6" fillId="0" borderId="0"/>
    <xf numFmtId="0" fontId="1" fillId="0" borderId="0"/>
    <xf numFmtId="164" fontId="1" fillId="0" borderId="0" applyFont="0" applyFill="0" applyBorder="0" applyAlignment="0" applyProtection="0"/>
    <xf numFmtId="0" fontId="6" fillId="0" borderId="0"/>
    <xf numFmtId="0" fontId="6" fillId="0" borderId="0"/>
  </cellStyleXfs>
  <cellXfs count="76">
    <xf numFmtId="0" fontId="0" fillId="0" borderId="0" xfId="0"/>
    <xf numFmtId="0" fontId="3" fillId="0" borderId="0" xfId="0" applyFont="1"/>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165" fontId="4" fillId="0" borderId="3" xfId="1" applyNumberFormat="1" applyFont="1" applyFill="1" applyBorder="1" applyAlignment="1">
      <alignment horizontal="center" vertical="center"/>
    </xf>
    <xf numFmtId="0" fontId="4" fillId="0" borderId="3" xfId="0" applyFont="1" applyBorder="1" applyAlignment="1">
      <alignment horizontal="center"/>
    </xf>
    <xf numFmtId="0" fontId="4" fillId="0" borderId="3" xfId="0" applyFont="1" applyBorder="1" applyAlignment="1">
      <alignment horizontal="center" wrapText="1"/>
    </xf>
    <xf numFmtId="0" fontId="3" fillId="0" borderId="0" xfId="0" applyFont="1" applyAlignment="1">
      <alignment horizontal="center"/>
    </xf>
    <xf numFmtId="0" fontId="4" fillId="0" borderId="3" xfId="0" applyFont="1" applyFill="1" applyBorder="1" applyAlignment="1">
      <alignment wrapText="1"/>
    </xf>
    <xf numFmtId="0" fontId="4" fillId="0" borderId="3" xfId="0" applyFont="1" applyFill="1" applyBorder="1" applyAlignment="1">
      <alignment horizontal="left" wrapText="1"/>
    </xf>
    <xf numFmtId="165" fontId="4" fillId="0" borderId="3" xfId="1" applyNumberFormat="1" applyFont="1" applyFill="1" applyBorder="1"/>
    <xf numFmtId="164" fontId="4" fillId="0" borderId="3" xfId="1" applyFont="1" applyFill="1" applyBorder="1" applyAlignment="1">
      <alignment horizontal="right"/>
    </xf>
    <xf numFmtId="0" fontId="3" fillId="0" borderId="3" xfId="0" applyFont="1" applyFill="1" applyBorder="1" applyAlignment="1">
      <alignment horizontal="right"/>
    </xf>
    <xf numFmtId="166" fontId="3" fillId="0" borderId="3" xfId="0" applyNumberFormat="1" applyFont="1" applyFill="1" applyBorder="1"/>
    <xf numFmtId="0" fontId="3" fillId="0" borderId="3" xfId="0" applyFont="1" applyBorder="1"/>
    <xf numFmtId="0" fontId="3" fillId="0" borderId="0" xfId="0" applyFont="1" applyFill="1"/>
    <xf numFmtId="164" fontId="3" fillId="0" borderId="3" xfId="1" applyFont="1" applyFill="1" applyBorder="1" applyAlignment="1">
      <alignment horizontal="right"/>
    </xf>
    <xf numFmtId="165" fontId="4" fillId="0" borderId="3" xfId="1" applyNumberFormat="1" applyFont="1" applyFill="1" applyBorder="1" applyAlignment="1">
      <alignment horizontal="right"/>
    </xf>
    <xf numFmtId="164" fontId="3" fillId="0" borderId="3" xfId="1" applyFont="1" applyFill="1" applyBorder="1"/>
    <xf numFmtId="164" fontId="3" fillId="0" borderId="4" xfId="1" applyFont="1" applyFill="1" applyBorder="1"/>
    <xf numFmtId="4" fontId="3" fillId="0" borderId="3" xfId="0" applyNumberFormat="1" applyFont="1" applyFill="1" applyBorder="1" applyAlignment="1">
      <alignment wrapText="1"/>
    </xf>
    <xf numFmtId="0" fontId="3" fillId="0" borderId="3" xfId="0" applyFont="1" applyFill="1" applyBorder="1" applyAlignment="1">
      <alignment wrapText="1"/>
    </xf>
    <xf numFmtId="165" fontId="3" fillId="0" borderId="3" xfId="1" applyNumberFormat="1" applyFont="1" applyFill="1" applyBorder="1"/>
    <xf numFmtId="4" fontId="4" fillId="0" borderId="3" xfId="1" applyNumberFormat="1" applyFont="1" applyFill="1" applyBorder="1" applyAlignment="1">
      <alignment horizontal="right"/>
    </xf>
    <xf numFmtId="2" fontId="3" fillId="0" borderId="3" xfId="0" applyNumberFormat="1" applyFont="1" applyFill="1" applyBorder="1" applyAlignment="1">
      <alignment horizontal="right"/>
    </xf>
    <xf numFmtId="0" fontId="3" fillId="0" borderId="3" xfId="0" applyFont="1" applyFill="1" applyBorder="1" applyAlignment="1">
      <alignment horizontal="left" wrapText="1"/>
    </xf>
    <xf numFmtId="165" fontId="3" fillId="0" borderId="3" xfId="1" applyNumberFormat="1" applyFont="1" applyFill="1" applyBorder="1" applyAlignment="1">
      <alignment horizontal="right"/>
    </xf>
    <xf numFmtId="4" fontId="4" fillId="0" borderId="3" xfId="0" applyNumberFormat="1" applyFont="1" applyFill="1" applyBorder="1" applyAlignment="1">
      <alignment horizontal="right"/>
    </xf>
    <xf numFmtId="0" fontId="3" fillId="0" borderId="0" xfId="0" applyFont="1" applyFill="1" applyBorder="1" applyAlignment="1">
      <alignment horizontal="right"/>
    </xf>
    <xf numFmtId="0" fontId="4" fillId="0" borderId="0" xfId="0" applyFont="1" applyFill="1" applyBorder="1" applyAlignment="1">
      <alignment wrapText="1"/>
    </xf>
    <xf numFmtId="0" fontId="4" fillId="0" borderId="0" xfId="0" applyFont="1" applyFill="1" applyBorder="1" applyAlignment="1">
      <alignment horizontal="left" wrapText="1"/>
    </xf>
    <xf numFmtId="165" fontId="4" fillId="0" borderId="0" xfId="1" applyNumberFormat="1" applyFont="1" applyFill="1" applyBorder="1" applyAlignment="1">
      <alignment horizontal="right"/>
    </xf>
    <xf numFmtId="164" fontId="4" fillId="0" borderId="0" xfId="1" applyFont="1" applyFill="1" applyBorder="1" applyAlignment="1">
      <alignment horizontal="right"/>
    </xf>
    <xf numFmtId="0" fontId="3" fillId="0" borderId="0" xfId="0" applyFont="1" applyFill="1" applyBorder="1" applyAlignment="1">
      <alignment wrapText="1"/>
    </xf>
    <xf numFmtId="0" fontId="3" fillId="0" borderId="0" xfId="0" applyFont="1" applyFill="1" applyAlignment="1">
      <alignment horizontal="right"/>
    </xf>
    <xf numFmtId="0" fontId="3" fillId="0" borderId="0" xfId="4" applyFont="1" applyFill="1" applyAlignment="1">
      <alignment wrapText="1"/>
    </xf>
    <xf numFmtId="0" fontId="3" fillId="0" borderId="0" xfId="4" applyFont="1" applyFill="1" applyAlignment="1">
      <alignment horizontal="left" wrapText="1"/>
    </xf>
    <xf numFmtId="165" fontId="3" fillId="0" borderId="0" xfId="5" applyNumberFormat="1" applyFont="1" applyFill="1"/>
    <xf numFmtId="164" fontId="3" fillId="0" borderId="0" xfId="5" applyFont="1" applyFill="1" applyAlignment="1">
      <alignment horizontal="right"/>
    </xf>
    <xf numFmtId="0" fontId="3" fillId="0" borderId="0" xfId="4" applyFont="1" applyFill="1" applyAlignment="1">
      <alignment horizontal="right"/>
    </xf>
    <xf numFmtId="164" fontId="3" fillId="0" borderId="0" xfId="1" applyFont="1" applyFill="1" applyBorder="1" applyAlignment="1">
      <alignment horizontal="right"/>
    </xf>
    <xf numFmtId="0" fontId="8" fillId="0" borderId="0" xfId="6" applyFont="1"/>
    <xf numFmtId="0" fontId="2" fillId="0" borderId="0" xfId="4" applyFont="1" applyFill="1" applyBorder="1" applyAlignment="1">
      <alignment horizontal="left" wrapText="1"/>
    </xf>
    <xf numFmtId="0" fontId="4" fillId="0" borderId="0" xfId="4" applyFont="1" applyFill="1" applyBorder="1" applyAlignment="1">
      <alignment horizontal="left"/>
    </xf>
    <xf numFmtId="0" fontId="6" fillId="0" borderId="0" xfId="6" applyBorder="1"/>
    <xf numFmtId="0" fontId="9" fillId="0" borderId="0" xfId="7" applyFont="1"/>
    <xf numFmtId="0" fontId="3" fillId="0" borderId="0" xfId="0" applyFont="1" applyAlignment="1">
      <alignment wrapText="1"/>
    </xf>
    <xf numFmtId="0" fontId="3" fillId="0" borderId="0" xfId="0" applyFont="1" applyAlignment="1">
      <alignment horizontal="left" wrapText="1"/>
    </xf>
    <xf numFmtId="165" fontId="3" fillId="0" borderId="0" xfId="1" applyNumberFormat="1" applyFont="1"/>
    <xf numFmtId="0" fontId="10" fillId="0" borderId="0" xfId="0" applyNumberFormat="1" applyFont="1" applyFill="1" applyBorder="1"/>
    <xf numFmtId="0" fontId="11" fillId="0" borderId="8" xfId="0" applyFont="1" applyBorder="1" applyAlignment="1">
      <alignment vertical="center" wrapText="1"/>
    </xf>
    <xf numFmtId="0" fontId="13" fillId="0" borderId="8" xfId="0" applyFont="1" applyBorder="1" applyAlignment="1">
      <alignment vertical="center" wrapText="1"/>
    </xf>
    <xf numFmtId="0" fontId="14" fillId="0" borderId="10" xfId="0" applyFont="1" applyBorder="1" applyAlignment="1">
      <alignment vertical="center" wrapText="1"/>
    </xf>
    <xf numFmtId="0" fontId="13" fillId="3" borderId="10" xfId="0" applyFont="1" applyFill="1" applyBorder="1" applyAlignment="1">
      <alignment horizontal="center" vertical="center" wrapText="1"/>
    </xf>
    <xf numFmtId="0" fontId="3" fillId="0" borderId="3" xfId="0" applyFont="1" applyBorder="1" applyAlignment="1">
      <alignment wrapText="1"/>
    </xf>
    <xf numFmtId="0" fontId="3" fillId="0" borderId="3" xfId="0" applyFont="1" applyBorder="1" applyAlignment="1">
      <alignment horizontal="left" wrapText="1"/>
    </xf>
    <xf numFmtId="0" fontId="3" fillId="0" borderId="3" xfId="0" applyFont="1" applyFill="1" applyBorder="1" applyAlignment="1">
      <alignment horizontal="center" wrapText="1"/>
    </xf>
    <xf numFmtId="166" fontId="0" fillId="0" borderId="3" xfId="0" applyNumberFormat="1" applyBorder="1" applyAlignment="1">
      <alignment horizontal="center"/>
    </xf>
    <xf numFmtId="0" fontId="0" fillId="0" borderId="3" xfId="0" applyBorder="1" applyAlignment="1">
      <alignment horizontal="center"/>
    </xf>
    <xf numFmtId="4" fontId="0" fillId="0" borderId="3" xfId="0" applyNumberFormat="1" applyFont="1" applyFill="1" applyBorder="1" applyAlignment="1">
      <alignment horizontal="center" wrapText="1"/>
    </xf>
    <xf numFmtId="0" fontId="3" fillId="0" borderId="4" xfId="0" applyFont="1" applyBorder="1" applyAlignment="1">
      <alignment horizontal="left" wrapText="1"/>
    </xf>
    <xf numFmtId="0" fontId="3" fillId="0" borderId="11" xfId="0" applyFont="1" applyBorder="1" applyAlignment="1">
      <alignment horizontal="left" wrapText="1"/>
    </xf>
    <xf numFmtId="0" fontId="2" fillId="2" borderId="1" xfId="0" applyFont="1" applyFill="1" applyBorder="1" applyAlignment="1">
      <alignment horizontal="left"/>
    </xf>
    <xf numFmtId="0" fontId="2" fillId="2" borderId="2" xfId="0" applyFont="1" applyFill="1" applyBorder="1" applyAlignment="1">
      <alignment horizontal="left" wrapText="1"/>
    </xf>
    <xf numFmtId="0" fontId="5" fillId="0" borderId="0" xfId="2" applyFont="1" applyAlignment="1">
      <alignment horizontal="left" wrapText="1"/>
    </xf>
    <xf numFmtId="0" fontId="5" fillId="0" borderId="0" xfId="2" applyFont="1" applyAlignment="1">
      <alignment horizontal="left" vertical="top" wrapText="1"/>
    </xf>
    <xf numFmtId="0" fontId="7" fillId="0" borderId="0" xfId="3"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top" wrapText="1"/>
    </xf>
    <xf numFmtId="0" fontId="11" fillId="0" borderId="8" xfId="0" applyFont="1" applyBorder="1" applyAlignment="1">
      <alignment horizontal="left" vertical="top" wrapText="1"/>
    </xf>
    <xf numFmtId="0" fontId="3" fillId="0" borderId="4" xfId="0" applyFont="1" applyBorder="1" applyAlignment="1">
      <alignment horizontal="center" wrapText="1"/>
    </xf>
    <xf numFmtId="0" fontId="3" fillId="0" borderId="11" xfId="0" applyFont="1" applyBorder="1" applyAlignment="1">
      <alignment horizontal="center" wrapText="1"/>
    </xf>
  </cellXfs>
  <cellStyles count="8">
    <cellStyle name="Comma" xfId="1" builtinId="3"/>
    <cellStyle name="Comma 4 2" xfId="5"/>
    <cellStyle name="Normal" xfId="0" builtinId="0"/>
    <cellStyle name="Normal 2 2" xfId="4"/>
    <cellStyle name="Normal 2 3 2" xfId="2"/>
    <cellStyle name="Normal 4_FF" xfId="6"/>
    <cellStyle name="Normal 4_IF" xfId="7"/>
    <cellStyle name="Normal 4_LD"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51</xdr:row>
      <xdr:rowOff>76200</xdr:rowOff>
    </xdr:from>
    <xdr:to>
      <xdr:col>6</xdr:col>
      <xdr:colOff>590550</xdr:colOff>
      <xdr:row>64</xdr:row>
      <xdr:rowOff>85725</xdr:rowOff>
    </xdr:to>
    <xdr:pic>
      <xdr:nvPicPr>
        <xdr:cNvPr id="2" name="Picture 5"/>
        <xdr:cNvPicPr>
          <a:picLocks noChangeAspect="1"/>
        </xdr:cNvPicPr>
      </xdr:nvPicPr>
      <xdr:blipFill>
        <a:blip xmlns:r="http://schemas.openxmlformats.org/officeDocument/2006/relationships" r:embed="rId1" cstate="print"/>
        <a:srcRect/>
        <a:stretch>
          <a:fillRect/>
        </a:stretch>
      </xdr:blipFill>
      <xdr:spPr bwMode="auto">
        <a:xfrm>
          <a:off x="6076950" y="10353675"/>
          <a:ext cx="3514725" cy="2143125"/>
        </a:xfrm>
        <a:prstGeom prst="rect">
          <a:avLst/>
        </a:prstGeom>
        <a:noFill/>
        <a:ln w="9525">
          <a:noFill/>
          <a:miter lim="800000"/>
          <a:headEnd/>
          <a:tailEnd/>
        </a:ln>
      </xdr:spPr>
    </xdr:pic>
    <xdr:clientData/>
  </xdr:twoCellAnchor>
  <xdr:twoCellAnchor editAs="oneCell">
    <xdr:from>
      <xdr:col>0</xdr:col>
      <xdr:colOff>66675</xdr:colOff>
      <xdr:row>51</xdr:row>
      <xdr:rowOff>57150</xdr:rowOff>
    </xdr:from>
    <xdr:to>
      <xdr:col>0</xdr:col>
      <xdr:colOff>3838575</xdr:colOff>
      <xdr:row>64</xdr:row>
      <xdr:rowOff>9525</xdr:rowOff>
    </xdr:to>
    <xdr:pic>
      <xdr:nvPicPr>
        <xdr:cNvPr id="3" name="Picture 3"/>
        <xdr:cNvPicPr>
          <a:picLocks noChangeAspect="1"/>
        </xdr:cNvPicPr>
      </xdr:nvPicPr>
      <xdr:blipFill>
        <a:blip xmlns:r="http://schemas.openxmlformats.org/officeDocument/2006/relationships" r:embed="rId2" cstate="print"/>
        <a:srcRect/>
        <a:stretch>
          <a:fillRect/>
        </a:stretch>
      </xdr:blipFill>
      <xdr:spPr bwMode="auto">
        <a:xfrm>
          <a:off x="66675" y="10334625"/>
          <a:ext cx="3771900" cy="2085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J88"/>
  <sheetViews>
    <sheetView tabSelected="1" zoomScaleNormal="100" workbookViewId="0">
      <pane xSplit="1" ySplit="3" topLeftCell="B76" activePane="bottomRight" state="frozen"/>
      <selection activeCell="A2" sqref="A2"/>
      <selection pane="topRight" activeCell="A2" sqref="A2"/>
      <selection pane="bottomLeft" activeCell="A2" sqref="A2"/>
      <selection pane="bottomRight" activeCell="B82" sqref="B82"/>
    </sheetView>
  </sheetViews>
  <sheetFormatPr defaultRowHeight="12.75" x14ac:dyDescent="0.2"/>
  <cols>
    <col min="1" max="1" width="60.7109375" style="46" customWidth="1"/>
    <col min="2" max="2" width="17" style="47" customWidth="1"/>
    <col min="3" max="3" width="13.42578125" style="48" customWidth="1"/>
    <col min="4" max="4" width="16" style="1" customWidth="1"/>
    <col min="5" max="5" width="15.7109375" style="1" customWidth="1"/>
    <col min="6" max="6" width="14.28515625" style="1" customWidth="1"/>
    <col min="7" max="7" width="9.5703125" style="1" bestFit="1" customWidth="1"/>
    <col min="8" max="8" width="12.28515625" style="1" customWidth="1"/>
    <col min="9" max="16384" width="9.140625" style="1"/>
  </cols>
  <sheetData>
    <row r="1" spans="1:8" x14ac:dyDescent="0.2">
      <c r="A1" s="62" t="s">
        <v>0</v>
      </c>
      <c r="B1" s="62"/>
      <c r="C1" s="62"/>
      <c r="D1" s="62"/>
      <c r="E1" s="62"/>
      <c r="F1" s="62"/>
      <c r="G1" s="62"/>
      <c r="H1" s="62"/>
    </row>
    <row r="2" spans="1:8" x14ac:dyDescent="0.2">
      <c r="A2" s="63" t="s">
        <v>1</v>
      </c>
      <c r="B2" s="63"/>
      <c r="C2" s="63"/>
      <c r="D2" s="63"/>
      <c r="E2" s="63"/>
      <c r="F2" s="63"/>
      <c r="G2" s="63"/>
      <c r="H2" s="63"/>
    </row>
    <row r="3" spans="1:8" s="7" customFormat="1" ht="38.25" x14ac:dyDescent="0.2">
      <c r="A3" s="2" t="s">
        <v>2</v>
      </c>
      <c r="B3" s="3" t="s">
        <v>3</v>
      </c>
      <c r="C3" s="4" t="s">
        <v>4</v>
      </c>
      <c r="D3" s="2" t="s">
        <v>5</v>
      </c>
      <c r="E3" s="2" t="s">
        <v>6</v>
      </c>
      <c r="F3" s="2" t="s">
        <v>7</v>
      </c>
      <c r="G3" s="5" t="s">
        <v>8</v>
      </c>
      <c r="H3" s="6" t="s">
        <v>9</v>
      </c>
    </row>
    <row r="4" spans="1:8" s="15" customFormat="1" x14ac:dyDescent="0.2">
      <c r="A4" s="8" t="s">
        <v>10</v>
      </c>
      <c r="B4" s="9"/>
      <c r="C4" s="10"/>
      <c r="D4" s="11"/>
      <c r="E4" s="11"/>
      <c r="F4" s="12"/>
      <c r="G4" s="13"/>
      <c r="H4" s="14"/>
    </row>
    <row r="5" spans="1:8" s="15" customFormat="1" x14ac:dyDescent="0.2">
      <c r="A5" s="8" t="s">
        <v>11</v>
      </c>
      <c r="B5" s="9"/>
      <c r="C5" s="10"/>
      <c r="D5" s="11" t="s">
        <v>12</v>
      </c>
      <c r="E5" s="11" t="s">
        <v>12</v>
      </c>
      <c r="F5" s="16"/>
      <c r="G5" s="13"/>
      <c r="H5" s="14"/>
    </row>
    <row r="6" spans="1:8" s="15" customFormat="1" x14ac:dyDescent="0.2">
      <c r="A6" s="8"/>
      <c r="B6" s="9"/>
      <c r="C6" s="17"/>
      <c r="D6" s="16"/>
      <c r="E6" s="16"/>
      <c r="F6" s="16"/>
      <c r="G6" s="13"/>
      <c r="H6" s="14"/>
    </row>
    <row r="7" spans="1:8" s="15" customFormat="1" x14ac:dyDescent="0.2">
      <c r="A7" s="8" t="s">
        <v>13</v>
      </c>
      <c r="B7" s="9"/>
      <c r="C7" s="17"/>
      <c r="D7" s="11" t="s">
        <v>12</v>
      </c>
      <c r="E7" s="11" t="s">
        <v>12</v>
      </c>
      <c r="F7" s="12"/>
      <c r="G7" s="13"/>
      <c r="H7" s="14"/>
    </row>
    <row r="8" spans="1:8" s="15" customFormat="1" x14ac:dyDescent="0.2">
      <c r="A8" s="8"/>
      <c r="B8" s="9"/>
      <c r="C8" s="17"/>
      <c r="D8" s="11"/>
      <c r="E8" s="11"/>
      <c r="F8" s="11"/>
      <c r="G8" s="13"/>
      <c r="H8" s="14"/>
    </row>
    <row r="9" spans="1:8" s="15" customFormat="1" x14ac:dyDescent="0.2">
      <c r="A9" s="8" t="s">
        <v>14</v>
      </c>
      <c r="B9" s="9"/>
      <c r="C9" s="17"/>
      <c r="D9" s="11"/>
      <c r="E9" s="11"/>
      <c r="F9" s="11"/>
      <c r="G9" s="13"/>
      <c r="H9" s="14"/>
    </row>
    <row r="10" spans="1:8" s="15" customFormat="1" x14ac:dyDescent="0.2">
      <c r="A10" s="8"/>
      <c r="B10" s="9"/>
      <c r="C10" s="17"/>
      <c r="D10" s="18"/>
      <c r="E10" s="18"/>
      <c r="F10" s="19"/>
      <c r="G10" s="13"/>
      <c r="H10" s="14"/>
    </row>
    <row r="11" spans="1:8" s="15" customFormat="1" x14ac:dyDescent="0.2">
      <c r="A11" s="8" t="s">
        <v>15</v>
      </c>
      <c r="B11" s="9"/>
      <c r="C11" s="17"/>
      <c r="D11" s="11" t="s">
        <v>12</v>
      </c>
      <c r="E11" s="11" t="s">
        <v>12</v>
      </c>
      <c r="F11" s="11"/>
      <c r="G11" s="13"/>
      <c r="H11" s="14"/>
    </row>
    <row r="12" spans="1:8" s="15" customFormat="1" x14ac:dyDescent="0.2">
      <c r="A12" s="8"/>
      <c r="B12" s="9"/>
      <c r="C12" s="17"/>
      <c r="D12" s="11"/>
      <c r="E12" s="11"/>
      <c r="F12" s="11"/>
      <c r="G12" s="13"/>
      <c r="H12" s="14"/>
    </row>
    <row r="13" spans="1:8" s="15" customFormat="1" x14ac:dyDescent="0.2">
      <c r="A13" s="8" t="s">
        <v>16</v>
      </c>
      <c r="B13" s="9"/>
      <c r="C13" s="17"/>
      <c r="D13" s="11" t="s">
        <v>12</v>
      </c>
      <c r="E13" s="11" t="s">
        <v>12</v>
      </c>
      <c r="F13" s="11"/>
      <c r="G13" s="13"/>
      <c r="H13" s="14"/>
    </row>
    <row r="14" spans="1:8" s="15" customFormat="1" x14ac:dyDescent="0.2">
      <c r="A14" s="8"/>
      <c r="B14" s="9"/>
      <c r="C14" s="17"/>
      <c r="D14" s="11"/>
      <c r="E14" s="11"/>
      <c r="F14" s="11"/>
      <c r="G14" s="13"/>
      <c r="H14" s="14"/>
    </row>
    <row r="15" spans="1:8" s="15" customFormat="1" x14ac:dyDescent="0.2">
      <c r="A15" s="8" t="s">
        <v>17</v>
      </c>
      <c r="B15" s="9"/>
      <c r="C15" s="17"/>
      <c r="D15" s="11"/>
      <c r="E15" s="11"/>
      <c r="F15" s="11"/>
      <c r="G15" s="13"/>
      <c r="H15" s="14"/>
    </row>
    <row r="16" spans="1:8" s="15" customFormat="1" x14ac:dyDescent="0.2">
      <c r="A16" s="20" t="s">
        <v>18</v>
      </c>
      <c r="B16" s="21" t="s">
        <v>73</v>
      </c>
      <c r="C16" s="22">
        <v>1200000</v>
      </c>
      <c r="D16" s="18">
        <v>1197.7704000000001</v>
      </c>
      <c r="E16" s="18">
        <f>(+D16/$D$37*100)</f>
        <v>27.552303077724797</v>
      </c>
      <c r="F16" s="18" t="s">
        <v>19</v>
      </c>
      <c r="G16" s="13">
        <v>7.4268000000000001</v>
      </c>
      <c r="H16" s="14"/>
    </row>
    <row r="17" spans="1:8" s="15" customFormat="1" x14ac:dyDescent="0.2">
      <c r="A17" s="20" t="s">
        <v>20</v>
      </c>
      <c r="B17" s="21" t="s">
        <v>73</v>
      </c>
      <c r="C17" s="22">
        <v>500000</v>
      </c>
      <c r="D17" s="18">
        <v>496.34949999999998</v>
      </c>
      <c r="E17" s="18">
        <f>(+D17/$D$37*100)</f>
        <v>11.417523639319493</v>
      </c>
      <c r="F17" s="18" t="s">
        <v>21</v>
      </c>
      <c r="G17" s="13">
        <v>7.3070000000000004</v>
      </c>
      <c r="H17" s="14"/>
    </row>
    <row r="18" spans="1:8" s="15" customFormat="1" x14ac:dyDescent="0.2">
      <c r="A18" s="20" t="s">
        <v>22</v>
      </c>
      <c r="B18" s="21" t="s">
        <v>73</v>
      </c>
      <c r="C18" s="22">
        <v>500000</v>
      </c>
      <c r="D18" s="18">
        <v>496.15</v>
      </c>
      <c r="E18" s="18">
        <f>(+D18/$D$37*100)</f>
        <v>11.412934542390726</v>
      </c>
      <c r="F18" s="18" t="s">
        <v>23</v>
      </c>
      <c r="G18" s="13">
        <v>7.3003999999999998</v>
      </c>
      <c r="H18" s="14"/>
    </row>
    <row r="19" spans="1:8" s="15" customFormat="1" x14ac:dyDescent="0.2">
      <c r="A19" s="20" t="s">
        <v>24</v>
      </c>
      <c r="B19" s="21" t="s">
        <v>73</v>
      </c>
      <c r="C19" s="22">
        <v>500000</v>
      </c>
      <c r="D19" s="18">
        <v>493.3895</v>
      </c>
      <c r="E19" s="18">
        <f>(+D19/$D$37*100)</f>
        <v>11.349434782632047</v>
      </c>
      <c r="F19" s="18" t="s">
        <v>25</v>
      </c>
      <c r="G19" s="13">
        <v>7.4565999999999999</v>
      </c>
      <c r="H19" s="14"/>
    </row>
    <row r="20" spans="1:8" s="15" customFormat="1" x14ac:dyDescent="0.2">
      <c r="A20" s="8" t="s">
        <v>26</v>
      </c>
      <c r="B20" s="9"/>
      <c r="C20" s="17"/>
      <c r="D20" s="11">
        <f>IF(ISERROR(SUM(D16:D19)),0,SUM(D16:D19))</f>
        <v>2683.6594000000005</v>
      </c>
      <c r="E20" s="11">
        <f>IF(ISERROR(SUM(E16:E19)),0,SUM(E16:E19))</f>
        <v>61.732196042067059</v>
      </c>
      <c r="F20" s="23"/>
      <c r="G20" s="13"/>
      <c r="H20" s="14"/>
    </row>
    <row r="21" spans="1:8" s="15" customFormat="1" x14ac:dyDescent="0.2">
      <c r="A21" s="8"/>
      <c r="B21" s="9"/>
      <c r="C21" s="17"/>
      <c r="D21" s="11"/>
      <c r="E21" s="11"/>
      <c r="F21" s="11"/>
      <c r="G21" s="13"/>
      <c r="H21" s="14"/>
    </row>
    <row r="22" spans="1:8" s="15" customFormat="1" x14ac:dyDescent="0.2">
      <c r="A22" s="8" t="s">
        <v>27</v>
      </c>
      <c r="B22" s="9"/>
      <c r="C22" s="17"/>
      <c r="D22" s="11"/>
      <c r="E22" s="11"/>
      <c r="F22" s="12"/>
      <c r="G22" s="13"/>
      <c r="H22" s="14"/>
    </row>
    <row r="23" spans="1:8" s="15" customFormat="1" x14ac:dyDescent="0.2">
      <c r="A23" s="8" t="s">
        <v>28</v>
      </c>
      <c r="B23" s="9"/>
      <c r="C23" s="17"/>
      <c r="D23" s="11"/>
      <c r="E23" s="11"/>
      <c r="F23" s="12"/>
      <c r="G23" s="13"/>
      <c r="H23" s="14"/>
    </row>
    <row r="24" spans="1:8" s="15" customFormat="1" x14ac:dyDescent="0.2">
      <c r="A24" s="20" t="s">
        <v>29</v>
      </c>
      <c r="B24" s="21" t="s">
        <v>30</v>
      </c>
      <c r="C24" s="22">
        <v>60</v>
      </c>
      <c r="D24" s="18">
        <v>288.7482</v>
      </c>
      <c r="E24" s="18">
        <f>(+D24/$D$37*100)</f>
        <v>6.6420725704588248</v>
      </c>
      <c r="F24" s="18" t="s">
        <v>31</v>
      </c>
      <c r="G24" s="13">
        <v>7.7301000000000002</v>
      </c>
      <c r="H24" s="14"/>
    </row>
    <row r="25" spans="1:8" s="15" customFormat="1" x14ac:dyDescent="0.2">
      <c r="A25" s="20" t="s">
        <v>32</v>
      </c>
      <c r="B25" s="21" t="s">
        <v>33</v>
      </c>
      <c r="C25" s="22">
        <v>20</v>
      </c>
      <c r="D25" s="18">
        <v>94.488600000000005</v>
      </c>
      <c r="E25" s="18">
        <f>(+D25/$D$37*100)</f>
        <v>2.1735205216207607</v>
      </c>
      <c r="F25" s="18" t="s">
        <v>34</v>
      </c>
      <c r="G25" s="13">
        <v>7.7701000000000002</v>
      </c>
      <c r="H25" s="14"/>
    </row>
    <row r="26" spans="1:8" s="15" customFormat="1" x14ac:dyDescent="0.2">
      <c r="A26" s="8" t="s">
        <v>35</v>
      </c>
      <c r="B26" s="21"/>
      <c r="C26" s="22"/>
      <c r="D26" s="18"/>
      <c r="E26" s="16"/>
      <c r="F26" s="24"/>
      <c r="G26" s="13"/>
      <c r="H26" s="14"/>
    </row>
    <row r="27" spans="1:8" s="15" customFormat="1" x14ac:dyDescent="0.2">
      <c r="A27" s="8" t="s">
        <v>26</v>
      </c>
      <c r="B27" s="25"/>
      <c r="C27" s="26"/>
      <c r="D27" s="11">
        <f>IF(ISERROR(SUM(D24:D26)),0,SUM(D24:D26))</f>
        <v>383.23680000000002</v>
      </c>
      <c r="E27" s="11">
        <f>IF(ISERROR(SUM(E24:E26)),0,SUM(E24:E26))</f>
        <v>8.8155930920795846</v>
      </c>
      <c r="F27" s="27"/>
      <c r="G27" s="13"/>
      <c r="H27" s="14"/>
    </row>
    <row r="28" spans="1:8" s="15" customFormat="1" x14ac:dyDescent="0.2">
      <c r="A28" s="8"/>
      <c r="B28" s="25"/>
      <c r="C28" s="26"/>
      <c r="D28" s="16"/>
      <c r="E28" s="16"/>
      <c r="F28" s="24"/>
      <c r="G28" s="13"/>
      <c r="H28" s="14"/>
    </row>
    <row r="29" spans="1:8" s="15" customFormat="1" x14ac:dyDescent="0.2">
      <c r="A29" s="20" t="s">
        <v>36</v>
      </c>
      <c r="B29" s="21"/>
      <c r="C29" s="22">
        <v>0</v>
      </c>
      <c r="D29" s="18">
        <v>1150.3655062999999</v>
      </c>
      <c r="E29" s="18">
        <f>(+D29/$D$37*100)</f>
        <v>26.461848681298129</v>
      </c>
      <c r="F29" s="18" t="s">
        <v>37</v>
      </c>
      <c r="G29" s="13">
        <v>6.5233999999999996</v>
      </c>
      <c r="H29" s="14"/>
    </row>
    <row r="30" spans="1:8" s="15" customFormat="1" x14ac:dyDescent="0.2">
      <c r="A30" s="8" t="s">
        <v>26</v>
      </c>
      <c r="B30" s="9"/>
      <c r="C30" s="17"/>
      <c r="D30" s="11">
        <f>IF(ISERROR(SUM(D29:D29)),0,SUM(D29:D29))</f>
        <v>1150.3655062999999</v>
      </c>
      <c r="E30" s="11">
        <f>IF(ISERROR(SUM(E29:E29)),0,SUM(E29:E29))</f>
        <v>26.461848681298129</v>
      </c>
      <c r="F30" s="18"/>
      <c r="G30" s="13"/>
      <c r="H30" s="14"/>
    </row>
    <row r="31" spans="1:8" s="15" customFormat="1" x14ac:dyDescent="0.2">
      <c r="A31" s="8"/>
      <c r="B31" s="9"/>
      <c r="C31" s="17"/>
      <c r="D31" s="11"/>
      <c r="E31" s="11"/>
      <c r="F31" s="11"/>
      <c r="G31" s="13"/>
      <c r="H31" s="14"/>
    </row>
    <row r="32" spans="1:8" s="15" customFormat="1" x14ac:dyDescent="0.2">
      <c r="A32" s="8"/>
      <c r="B32" s="9"/>
      <c r="C32" s="17"/>
      <c r="D32" s="11"/>
      <c r="E32" s="11"/>
      <c r="F32" s="12"/>
      <c r="G32" s="13"/>
      <c r="H32" s="14"/>
    </row>
    <row r="33" spans="1:8" s="15" customFormat="1" x14ac:dyDescent="0.2">
      <c r="A33" s="8" t="s">
        <v>38</v>
      </c>
      <c r="B33" s="9"/>
      <c r="C33" s="17" t="s">
        <v>39</v>
      </c>
      <c r="D33" s="11">
        <f>+IF(ISERROR(#REF!),0,#REF!)+IF(ISERROR(D30),0,D30)+IF(ISERROR(#REF!),0,#REF!)+IF(ISERROR(#REF!),0,#REF!)+IF(ISERROR(D20),0,D20)+IF(ISERROR(D27),0,D27)+IF(ISERROR(#REF!),0,#REF!)+IF(ISERROR(#REF!),0,#REF!)+IF(ISERROR(#REF!),0,#REF!)</f>
        <v>4217.2617062999998</v>
      </c>
      <c r="E33" s="11">
        <f>+IF(ISERROR(#REF!),0,#REF!)+IF(ISERROR(E30),0,E30)+IF(ISERROR(#REF!),0,#REF!)+IF(ISERROR(#REF!),0,#REF!)+IF(ISERROR(E20),0,E20)+IF(ISERROR(E27),0,E27)+IF(ISERROR(#REF!),0,#REF!)+IF(ISERROR(#REF!),0,#REF!)+IF(ISERROR(#REF!),0,#REF!)</f>
        <v>97.009637815444762</v>
      </c>
      <c r="F33" s="11">
        <f>+IF(ISERROR(#REF!),0,#REF!)+IF(ISERROR(F30),0,F30)+IF(ISERROR(#REF!),0,#REF!)+IF(ISERROR(#REF!),0,#REF!)+IF(ISERROR(#REF!),0,#REF!)+IF(ISERROR(F27),0,F27)+IF(ISERROR(#REF!),0,#REF!)</f>
        <v>0</v>
      </c>
      <c r="G33" s="13"/>
      <c r="H33" s="14"/>
    </row>
    <row r="34" spans="1:8" s="15" customFormat="1" x14ac:dyDescent="0.2">
      <c r="A34" s="8"/>
      <c r="B34" s="9"/>
      <c r="C34" s="17"/>
      <c r="D34" s="11"/>
      <c r="E34" s="11"/>
      <c r="F34" s="28"/>
      <c r="H34" s="1"/>
    </row>
    <row r="35" spans="1:8" s="15" customFormat="1" x14ac:dyDescent="0.2">
      <c r="A35" s="8" t="s">
        <v>40</v>
      </c>
      <c r="B35" s="9"/>
      <c r="C35" s="17"/>
      <c r="D35" s="11">
        <f>+D37-D33</f>
        <v>129.99883530009993</v>
      </c>
      <c r="E35" s="11">
        <f>D35/$D$37*100</f>
        <v>2.9903621845552224</v>
      </c>
      <c r="F35" s="28"/>
      <c r="H35" s="1"/>
    </row>
    <row r="36" spans="1:8" s="15" customFormat="1" x14ac:dyDescent="0.2">
      <c r="A36" s="8"/>
      <c r="B36" s="9"/>
      <c r="C36" s="17"/>
      <c r="D36" s="16"/>
      <c r="E36" s="16"/>
      <c r="F36" s="28"/>
      <c r="H36" s="1"/>
    </row>
    <row r="37" spans="1:8" s="15" customFormat="1" x14ac:dyDescent="0.2">
      <c r="A37" s="8" t="s">
        <v>41</v>
      </c>
      <c r="B37" s="9"/>
      <c r="C37" s="17"/>
      <c r="D37" s="11">
        <v>4347.2605416000997</v>
      </c>
      <c r="E37" s="11">
        <f>+E33+E35</f>
        <v>99.999999999999986</v>
      </c>
      <c r="F37" s="28"/>
      <c r="H37" s="1"/>
    </row>
    <row r="38" spans="1:8" s="15" customFormat="1" x14ac:dyDescent="0.2">
      <c r="A38" s="29"/>
      <c r="B38" s="30"/>
      <c r="C38" s="31"/>
      <c r="D38" s="32"/>
      <c r="E38" s="32"/>
      <c r="F38" s="28"/>
      <c r="H38" s="1"/>
    </row>
    <row r="39" spans="1:8" s="15" customFormat="1" x14ac:dyDescent="0.2">
      <c r="A39" s="33"/>
      <c r="B39" s="30"/>
      <c r="C39" s="31"/>
      <c r="D39" s="32"/>
      <c r="E39" s="32"/>
      <c r="F39" s="34"/>
      <c r="H39" s="1"/>
    </row>
    <row r="40" spans="1:8" s="15" customFormat="1" x14ac:dyDescent="0.2">
      <c r="A40" s="33" t="s">
        <v>42</v>
      </c>
      <c r="B40" s="30"/>
      <c r="C40" s="31"/>
      <c r="D40" s="32"/>
      <c r="E40" s="32"/>
      <c r="F40" s="34"/>
      <c r="H40" s="1"/>
    </row>
    <row r="41" spans="1:8" s="15" customFormat="1" ht="15" x14ac:dyDescent="0.25">
      <c r="A41" s="64" t="s">
        <v>43</v>
      </c>
      <c r="B41" s="64"/>
      <c r="C41" s="64"/>
      <c r="D41" s="64"/>
      <c r="E41" s="64"/>
      <c r="F41" s="64"/>
      <c r="G41" s="64"/>
      <c r="H41" s="64"/>
    </row>
    <row r="42" spans="1:8" s="15" customFormat="1" ht="33" customHeight="1" x14ac:dyDescent="0.2">
      <c r="A42" s="65" t="s">
        <v>44</v>
      </c>
      <c r="B42" s="65"/>
      <c r="C42" s="65"/>
      <c r="D42" s="65"/>
      <c r="E42" s="65"/>
      <c r="F42" s="65"/>
      <c r="G42" s="65"/>
      <c r="H42" s="65"/>
    </row>
    <row r="43" spans="1:8" s="15" customFormat="1" ht="15" x14ac:dyDescent="0.2">
      <c r="A43" s="65" t="s">
        <v>45</v>
      </c>
      <c r="B43" s="65"/>
      <c r="C43" s="65"/>
      <c r="D43" s="65"/>
      <c r="E43" s="65"/>
      <c r="F43" s="65"/>
      <c r="G43" s="65"/>
      <c r="H43" s="65"/>
    </row>
    <row r="44" spans="1:8" s="15" customFormat="1" ht="64.5" customHeight="1" x14ac:dyDescent="0.2">
      <c r="A44" s="66" t="s">
        <v>46</v>
      </c>
      <c r="B44" s="66"/>
      <c r="C44" s="66"/>
      <c r="D44" s="66"/>
      <c r="E44" s="66"/>
      <c r="F44" s="66"/>
      <c r="G44" s="66"/>
      <c r="H44" s="66"/>
    </row>
    <row r="45" spans="1:8" x14ac:dyDescent="0.2">
      <c r="A45" s="35"/>
      <c r="B45" s="36"/>
      <c r="C45" s="37"/>
      <c r="D45" s="38"/>
      <c r="E45" s="39"/>
      <c r="G45" s="40"/>
      <c r="H45" s="40"/>
    </row>
    <row r="46" spans="1:8" ht="15" x14ac:dyDescent="0.25">
      <c r="A46" s="41" t="s">
        <v>47</v>
      </c>
      <c r="B46" s="42"/>
      <c r="C46" s="42"/>
      <c r="D46" s="43"/>
      <c r="G46" s="40"/>
      <c r="H46" s="40"/>
    </row>
    <row r="47" spans="1:8" ht="15" x14ac:dyDescent="0.25">
      <c r="A47" s="44" t="s">
        <v>48</v>
      </c>
      <c r="B47" s="42"/>
      <c r="C47" s="42"/>
      <c r="D47" s="42"/>
      <c r="G47" s="40"/>
      <c r="H47" s="40"/>
    </row>
    <row r="48" spans="1:8" ht="15" x14ac:dyDescent="0.25">
      <c r="A48" s="44" t="s">
        <v>49</v>
      </c>
      <c r="B48" s="42"/>
      <c r="C48" s="42"/>
      <c r="D48" s="42"/>
      <c r="G48" s="40"/>
      <c r="H48" s="40"/>
    </row>
    <row r="49" spans="1:8" ht="15" x14ac:dyDescent="0.25">
      <c r="A49" s="44" t="s">
        <v>50</v>
      </c>
      <c r="B49" s="42"/>
      <c r="C49" s="42"/>
      <c r="D49" s="42"/>
      <c r="G49" s="40"/>
      <c r="H49" s="40"/>
    </row>
    <row r="50" spans="1:8" ht="15" x14ac:dyDescent="0.25">
      <c r="A50" s="44"/>
      <c r="B50" s="42"/>
      <c r="C50" s="42"/>
      <c r="D50" s="42"/>
      <c r="G50" s="40"/>
      <c r="H50" s="40"/>
    </row>
    <row r="51" spans="1:8" ht="14.25" x14ac:dyDescent="0.2">
      <c r="A51" s="45" t="s">
        <v>51</v>
      </c>
      <c r="B51" s="42"/>
      <c r="C51" s="42"/>
      <c r="D51" s="43" t="s">
        <v>52</v>
      </c>
      <c r="G51" s="40"/>
      <c r="H51" s="40"/>
    </row>
    <row r="52" spans="1:8" ht="15" x14ac:dyDescent="0.25">
      <c r="A52" s="44"/>
      <c r="B52" s="42"/>
      <c r="C52" s="42"/>
      <c r="D52" s="42"/>
      <c r="G52" s="40"/>
      <c r="H52" s="40"/>
    </row>
    <row r="53" spans="1:8" x14ac:dyDescent="0.2">
      <c r="G53" s="40"/>
      <c r="H53" s="40"/>
    </row>
    <row r="54" spans="1:8" x14ac:dyDescent="0.2">
      <c r="A54" s="49"/>
      <c r="G54" s="40"/>
      <c r="H54" s="40"/>
    </row>
    <row r="55" spans="1:8" x14ac:dyDescent="0.2">
      <c r="G55" s="40"/>
      <c r="H55" s="40"/>
    </row>
    <row r="56" spans="1:8" x14ac:dyDescent="0.2">
      <c r="G56" s="40"/>
      <c r="H56" s="40"/>
    </row>
    <row r="57" spans="1:8" x14ac:dyDescent="0.2">
      <c r="G57" s="40"/>
      <c r="H57" s="40"/>
    </row>
    <row r="58" spans="1:8" x14ac:dyDescent="0.2">
      <c r="G58" s="40"/>
      <c r="H58" s="40"/>
    </row>
    <row r="59" spans="1:8" x14ac:dyDescent="0.2">
      <c r="G59" s="40"/>
      <c r="H59" s="40"/>
    </row>
    <row r="60" spans="1:8" x14ac:dyDescent="0.2">
      <c r="G60" s="40"/>
      <c r="H60" s="40"/>
    </row>
    <row r="61" spans="1:8" x14ac:dyDescent="0.2">
      <c r="G61" s="40"/>
      <c r="H61" s="40"/>
    </row>
    <row r="62" spans="1:8" x14ac:dyDescent="0.2">
      <c r="G62" s="40"/>
      <c r="H62" s="40"/>
    </row>
    <row r="63" spans="1:8" x14ac:dyDescent="0.2">
      <c r="G63" s="40"/>
      <c r="H63" s="40"/>
    </row>
    <row r="64" spans="1:8" x14ac:dyDescent="0.2">
      <c r="G64" s="40"/>
      <c r="H64" s="40"/>
    </row>
    <row r="65" spans="1:10" x14ac:dyDescent="0.2">
      <c r="G65" s="40"/>
      <c r="H65" s="40"/>
    </row>
    <row r="66" spans="1:10" x14ac:dyDescent="0.2">
      <c r="G66" s="40"/>
      <c r="H66" s="40"/>
    </row>
    <row r="68" spans="1:10" ht="13.5" thickBot="1" x14ac:dyDescent="0.25"/>
    <row r="69" spans="1:10" ht="13.5" thickBot="1" x14ac:dyDescent="0.25">
      <c r="A69" s="67" t="s">
        <v>53</v>
      </c>
      <c r="B69" s="68"/>
      <c r="C69" s="68"/>
      <c r="D69" s="69"/>
    </row>
    <row r="70" spans="1:10" ht="13.5" thickBot="1" x14ac:dyDescent="0.25">
      <c r="A70" s="50" t="s">
        <v>54</v>
      </c>
      <c r="B70" s="70" t="s">
        <v>55</v>
      </c>
      <c r="C70" s="72" t="s">
        <v>56</v>
      </c>
      <c r="D70" s="70" t="s">
        <v>57</v>
      </c>
    </row>
    <row r="71" spans="1:10" ht="13.5" thickBot="1" x14ac:dyDescent="0.25">
      <c r="A71" s="50" t="s">
        <v>58</v>
      </c>
      <c r="B71" s="71"/>
      <c r="C71" s="73"/>
      <c r="D71" s="71"/>
    </row>
    <row r="72" spans="1:10" ht="15.75" thickBot="1" x14ac:dyDescent="0.25">
      <c r="A72" s="51" t="s">
        <v>59</v>
      </c>
      <c r="B72" s="52"/>
      <c r="C72" s="52"/>
      <c r="D72" s="52"/>
    </row>
    <row r="73" spans="1:10" ht="15.75" thickBot="1" x14ac:dyDescent="0.25">
      <c r="A73" s="51" t="s">
        <v>60</v>
      </c>
      <c r="B73" s="52"/>
      <c r="C73" s="52"/>
      <c r="D73" s="52"/>
    </row>
    <row r="74" spans="1:10" ht="15.75" thickBot="1" x14ac:dyDescent="0.25">
      <c r="A74" s="51" t="s">
        <v>61</v>
      </c>
      <c r="B74" s="52"/>
      <c r="C74" s="53" t="s">
        <v>62</v>
      </c>
      <c r="D74" s="52"/>
    </row>
    <row r="78" spans="1:10" x14ac:dyDescent="0.2">
      <c r="A78" s="74" t="s">
        <v>63</v>
      </c>
      <c r="B78" s="75"/>
    </row>
    <row r="79" spans="1:10" s="48" customFormat="1" ht="25.5" x14ac:dyDescent="0.2">
      <c r="A79" s="54" t="s">
        <v>64</v>
      </c>
      <c r="B79" s="55" t="s">
        <v>65</v>
      </c>
      <c r="D79" s="1"/>
      <c r="E79" s="1"/>
      <c r="F79" s="1"/>
      <c r="G79" s="1"/>
      <c r="H79" s="1"/>
      <c r="I79" s="1"/>
      <c r="J79" s="1"/>
    </row>
    <row r="80" spans="1:10" s="48" customFormat="1" x14ac:dyDescent="0.2">
      <c r="A80" s="54" t="s">
        <v>66</v>
      </c>
      <c r="B80" s="55"/>
      <c r="D80" s="1"/>
      <c r="E80" s="1"/>
      <c r="F80" s="1"/>
      <c r="G80" s="1"/>
      <c r="H80" s="1"/>
      <c r="I80" s="1"/>
      <c r="J80" s="1"/>
    </row>
    <row r="81" spans="1:10" s="48" customFormat="1" x14ac:dyDescent="0.2">
      <c r="A81" s="54"/>
      <c r="B81" s="25"/>
      <c r="D81" s="1"/>
      <c r="E81" s="1"/>
      <c r="F81" s="1"/>
      <c r="G81" s="1"/>
      <c r="H81" s="1"/>
      <c r="I81" s="1"/>
      <c r="J81" s="1"/>
    </row>
    <row r="82" spans="1:10" s="48" customFormat="1" x14ac:dyDescent="0.2">
      <c r="A82" s="54" t="s">
        <v>67</v>
      </c>
      <c r="B82" s="59">
        <v>7.2537000000000003</v>
      </c>
      <c r="D82" s="1"/>
      <c r="E82" s="1"/>
      <c r="F82" s="1"/>
      <c r="G82" s="1"/>
      <c r="H82" s="1"/>
      <c r="I82" s="1"/>
      <c r="J82" s="1"/>
    </row>
    <row r="83" spans="1:10" s="48" customFormat="1" x14ac:dyDescent="0.2">
      <c r="A83" s="54" t="s">
        <v>39</v>
      </c>
      <c r="B83" s="56"/>
      <c r="D83" s="1"/>
      <c r="E83" s="1"/>
      <c r="F83" s="1"/>
      <c r="G83" s="1"/>
      <c r="H83" s="1"/>
      <c r="I83" s="1"/>
      <c r="J83" s="1"/>
    </row>
    <row r="84" spans="1:10" s="48" customFormat="1" x14ac:dyDescent="0.2">
      <c r="A84" s="54" t="s">
        <v>68</v>
      </c>
      <c r="B84" s="57">
        <v>2.234</v>
      </c>
      <c r="D84" s="1"/>
      <c r="E84" s="1"/>
      <c r="F84" s="1"/>
      <c r="G84" s="1"/>
      <c r="H84" s="1"/>
      <c r="I84" s="1"/>
      <c r="J84" s="1"/>
    </row>
    <row r="85" spans="1:10" s="48" customFormat="1" x14ac:dyDescent="0.2">
      <c r="A85" s="54" t="s">
        <v>69</v>
      </c>
      <c r="B85" s="58">
        <v>2.7048999999999999</v>
      </c>
      <c r="D85" s="1"/>
      <c r="E85" s="1"/>
      <c r="F85" s="1"/>
      <c r="G85" s="1"/>
      <c r="H85" s="1"/>
      <c r="I85" s="1"/>
      <c r="J85" s="1"/>
    </row>
    <row r="86" spans="1:10" s="48" customFormat="1" x14ac:dyDescent="0.2">
      <c r="A86" s="54" t="s">
        <v>39</v>
      </c>
      <c r="B86" s="25" t="s">
        <v>39</v>
      </c>
      <c r="D86" s="1"/>
      <c r="E86" s="1"/>
      <c r="F86" s="1"/>
      <c r="G86" s="1"/>
      <c r="H86" s="1"/>
      <c r="I86" s="1"/>
      <c r="J86" s="1"/>
    </row>
    <row r="87" spans="1:10" s="48" customFormat="1" x14ac:dyDescent="0.2">
      <c r="A87" s="54" t="s">
        <v>70</v>
      </c>
      <c r="B87" s="56" t="s">
        <v>71</v>
      </c>
      <c r="D87" s="1"/>
      <c r="E87" s="1"/>
      <c r="F87" s="1"/>
      <c r="G87" s="1"/>
      <c r="H87" s="1"/>
      <c r="I87" s="1"/>
      <c r="J87" s="1"/>
    </row>
    <row r="88" spans="1:10" s="48" customFormat="1" ht="27" customHeight="1" x14ac:dyDescent="0.2">
      <c r="A88" s="60" t="s">
        <v>72</v>
      </c>
      <c r="B88" s="61"/>
      <c r="D88" s="1"/>
      <c r="E88" s="1"/>
      <c r="F88" s="1"/>
      <c r="G88" s="1"/>
      <c r="H88" s="1"/>
      <c r="I88" s="1"/>
      <c r="J88" s="1"/>
    </row>
  </sheetData>
  <mergeCells count="12">
    <mergeCell ref="A88:B88"/>
    <mergeCell ref="A1:H1"/>
    <mergeCell ref="A2:H2"/>
    <mergeCell ref="A41:H41"/>
    <mergeCell ref="A42:H42"/>
    <mergeCell ref="A43:H43"/>
    <mergeCell ref="A44:H44"/>
    <mergeCell ref="A69:D69"/>
    <mergeCell ref="B70:B71"/>
    <mergeCell ref="C70:C71"/>
    <mergeCell ref="D70:D71"/>
    <mergeCell ref="A78:B78"/>
  </mergeCells>
  <pageMargins left="0.75" right="0.25" top="1" bottom="1" header="0.5" footer="0.5"/>
  <pageSetup paperSize="9" scale="2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FF</vt:lpstr>
      <vt:lpstr>FF!Print_Area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Tejasvi Gupta</dc:creator>
  <cp:lastModifiedBy>Tejasvi Gupta</cp:lastModifiedBy>
  <dcterms:created xsi:type="dcterms:W3CDTF">2023-03-03T08:13:54Z</dcterms:created>
  <dcterms:modified xsi:type="dcterms:W3CDTF">2023-03-03T10:24:14Z</dcterms:modified>
</cp:coreProperties>
</file>